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2023\Općina 2025\OPĆINSKO VIJEĆE SJEDNICE_2025\4. sjednica 2025\"/>
    </mc:Choice>
  </mc:AlternateContent>
  <xr:revisionPtr revIDLastSave="0" documentId="13_ncr:1_{F64C7F6A-28E4-4AFA-8CF9-D943B22D5660}" xr6:coauthVersionLast="47" xr6:coauthVersionMax="47" xr10:uidLastSave="{00000000-0000-0000-0000-000000000000}"/>
  <bookViews>
    <workbookView xWindow="-120" yWindow="-120" windowWidth="29040" windowHeight="15840" firstSheet="5" activeTab="11" xr2:uid="{00000000-000D-0000-FFFF-FFFF00000000}"/>
  </bookViews>
  <sheets>
    <sheet name="SAŽETAK" sheetId="2" r:id="rId1"/>
    <sheet name="Članak 2." sheetId="1" r:id="rId2"/>
    <sheet name="Račun prihoda i rashoda prema E" sheetId="4" r:id="rId3"/>
    <sheet name="Račun prihoda i rashoda prema I" sheetId="12" r:id="rId4"/>
    <sheet name="Rashodi prema FK" sheetId="5" r:id="rId5"/>
    <sheet name="Prenesena sredstva" sheetId="3" r:id="rId6"/>
    <sheet name="Članak 3." sheetId="6" r:id="rId7"/>
    <sheet name="Račun financiranja prema EK" sheetId="14" r:id="rId8"/>
    <sheet name="Račun financiranja prema IF" sheetId="8" r:id="rId9"/>
    <sheet name="Članak 4." sheetId="9" r:id="rId10"/>
    <sheet name="Posebni dio" sheetId="10" r:id="rId11"/>
    <sheet name="Članak 5.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2" l="1"/>
  <c r="E45" i="12"/>
  <c r="E44" i="12"/>
  <c r="E43" i="12"/>
  <c r="E42" i="12"/>
  <c r="E41" i="12"/>
  <c r="E40" i="12"/>
  <c r="E39" i="12"/>
  <c r="D39" i="12"/>
  <c r="C39" i="12"/>
  <c r="E38" i="12"/>
  <c r="E37" i="12"/>
  <c r="E36" i="12"/>
  <c r="E35" i="12"/>
  <c r="D35" i="12"/>
  <c r="C35" i="12"/>
  <c r="E32" i="12"/>
  <c r="E31" i="12"/>
  <c r="E30" i="12"/>
  <c r="D30" i="12"/>
  <c r="C30" i="12"/>
  <c r="E22" i="12"/>
  <c r="E21" i="12"/>
  <c r="E20" i="12"/>
  <c r="D20" i="12"/>
  <c r="C20" i="12"/>
  <c r="E19" i="12"/>
  <c r="E18" i="12"/>
  <c r="E17" i="12"/>
  <c r="E16" i="12"/>
  <c r="D16" i="12"/>
  <c r="C16" i="12"/>
  <c r="E15" i="12"/>
  <c r="E14" i="12"/>
  <c r="E13" i="12"/>
  <c r="E12" i="12"/>
  <c r="D12" i="12"/>
  <c r="C12" i="12"/>
  <c r="E8" i="12"/>
  <c r="D8" i="12"/>
  <c r="E7" i="12"/>
  <c r="D7" i="12"/>
  <c r="C7" i="12"/>
  <c r="D37" i="4"/>
  <c r="E36" i="4"/>
  <c r="E35" i="4"/>
  <c r="E34" i="4"/>
  <c r="E33" i="4"/>
  <c r="D33" i="4"/>
  <c r="C33" i="4"/>
  <c r="E32" i="4"/>
  <c r="E31" i="4"/>
  <c r="E30" i="4"/>
  <c r="E29" i="4"/>
  <c r="E28" i="4"/>
  <c r="E27" i="4"/>
  <c r="E26" i="4"/>
  <c r="E25" i="4"/>
  <c r="D25" i="4"/>
  <c r="C25" i="4"/>
  <c r="E24" i="4"/>
  <c r="D24" i="4"/>
  <c r="C24" i="4"/>
  <c r="E16" i="4"/>
  <c r="E15" i="4"/>
  <c r="E14" i="4"/>
  <c r="E13" i="4"/>
  <c r="E12" i="4"/>
  <c r="E11" i="4"/>
  <c r="E10" i="4"/>
  <c r="D10" i="4"/>
  <c r="C10" i="4"/>
  <c r="E9" i="4"/>
  <c r="D9" i="4"/>
  <c r="C9" i="4"/>
  <c r="E32" i="2"/>
  <c r="E29" i="2"/>
  <c r="C29" i="2"/>
  <c r="E28" i="2"/>
  <c r="C28" i="2"/>
  <c r="E23" i="2"/>
  <c r="D23" i="2"/>
  <c r="C23" i="2"/>
  <c r="E22" i="2"/>
  <c r="E21" i="2"/>
  <c r="E20" i="2"/>
  <c r="D20" i="2"/>
  <c r="C20" i="2"/>
  <c r="E19" i="2"/>
  <c r="E18" i="2"/>
  <c r="E17" i="2"/>
  <c r="D17" i="2"/>
  <c r="C17" i="2"/>
</calcChain>
</file>

<file path=xl/sharedStrings.xml><?xml version="1.0" encoding="utf-8"?>
<sst xmlns="http://schemas.openxmlformats.org/spreadsheetml/2006/main" count="1036" uniqueCount="335">
  <si>
    <t>PRVE IZJMENE I DOPUNE PRORAČUNA OPĆINE SVETVINČENAT ZA 2025. I PROJEKCIJA ZA 2026. I 2027. GODINU</t>
  </si>
  <si>
    <t xml:space="preserve">      I. OPĆI DIO</t>
  </si>
  <si>
    <t>Članak 1.</t>
  </si>
  <si>
    <t>U Proračunu Općine Svetvinčenat za 2025. godinu i projekcijama za 2026. i 2027. godinu ("Službene novine Općine Svetvinčenat" broj 12/24) - u daljnjem tekstu: Proračun, članak 1. mijenja se u dijelu koji se odnosi na 2025. godinu u A. Sažetak računa prihoda i rashoda, B. Sažetak računa financiranja i C. Preneseni višak ili preneseni manjak i Višegodišnji plan uravnoteženja, kako slijedi:</t>
  </si>
  <si>
    <t>RAZRED I NAZIV</t>
  </si>
  <si>
    <t>PLAN 2025.</t>
  </si>
  <si>
    <t>POVEĆANJE/
SMANJENJE</t>
  </si>
  <si>
    <t>NOVI PLAN 2025.</t>
  </si>
  <si>
    <t>A.</t>
  </si>
  <si>
    <t>SAŽETAK RAČUNA PRIHODA I RASHODA</t>
  </si>
  <si>
    <t>UKUPNO PRIHODI</t>
  </si>
  <si>
    <t>Prihodi poslovanja</t>
  </si>
  <si>
    <t>Prihodi od prodaje nefinancijske imovine</t>
  </si>
  <si>
    <t>UKUPNO RASHODI</t>
  </si>
  <si>
    <t>Rashodi poslovanja</t>
  </si>
  <si>
    <t>Rashodi za nabavu nefinancijske imovine</t>
  </si>
  <si>
    <t/>
  </si>
  <si>
    <t>RAZLIKA-VIŠAK/MANJAK</t>
  </si>
  <si>
    <t>B.</t>
  </si>
  <si>
    <t>SAŽETAK RAČUNA FINANCIRANJA</t>
  </si>
  <si>
    <t>Primici od financijske imovine i zaduživanja</t>
  </si>
  <si>
    <t>Izdaci za financijsku imovinu i otplate zajmova</t>
  </si>
  <si>
    <t>NETO FINANCIRANJE</t>
  </si>
  <si>
    <t>VIŠAK/MANJAK + NETO FINANCIRANJE</t>
  </si>
  <si>
    <t>C.</t>
  </si>
  <si>
    <t>PRENESENI VIŠAK ILI PRENESENI MANJAK</t>
  </si>
  <si>
    <t>PRENESENI VIŠAK/MANJAK IZ PRETHODNE(IH) GODINA</t>
  </si>
  <si>
    <t>PRIJENOS VIŠKA/MANJKA U SLJEDEĆE RAZDOBLJE</t>
  </si>
  <si>
    <t>VIŠAK/MANJAK + NETO FINANCIRANJE + PRIJENOS VIŠKA/MANJKA IZ PRETHODNE(IH) GODINA+ PRIJENOS VIŠKA/MANJKA U SLJEDEĆE RAZDOBLJE</t>
  </si>
  <si>
    <t>Članak 2.</t>
  </si>
  <si>
    <t>Prihodi i rashodi te primici i izdaci po ekonomskoj klasifikaciji i izvorima financiranja, te rashodi po funkcijskoj klasifikaciji utvrđeni u Računu prihoda i rashoda i Računu financiranja Proračuna Općine Svetvinčenat za 2025. godinu s projekcijama za 2026. i 2027. godinu („Službene novine Općine Svetvinčenat“, broj 12/24), mijenjaju se kako slijedi</t>
  </si>
  <si>
    <t>- A1. Prihodi i rashodi prema ekonomskoj klasifikaciji,</t>
  </si>
  <si>
    <t>- A2. Prihodi i rashodi prema izvorima financiranja,</t>
  </si>
  <si>
    <t>- A3. Rashodi prema funkcijskoj klasifikaciji.</t>
  </si>
  <si>
    <t xml:space="preserve">A1.PRIHODI I RASHODI PREMA EKONOMSKOJ KLASIFIKACIJI </t>
  </si>
  <si>
    <t>RAZRED/ SKUPINA</t>
  </si>
  <si>
    <t>NAZIV</t>
  </si>
  <si>
    <t>PLAN 2025</t>
  </si>
  <si>
    <t>NOVI PLAN 2025</t>
  </si>
  <si>
    <t>A. RAČUN PRIHODA I RASHODA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</si>
  <si>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</si>
  <si>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</si>
  <si>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</si>
  <si>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</si>
  <si>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</si>
  <si>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</si>
  <si>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</si>
  <si>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</si>
  <si>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</si>
  <si>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</si>
  <si>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</si>
  <si>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</si>
  <si>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</si>
  <si>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</t>
  </si>
  <si>
    <t>71</t>
  </si>
  <si>
    <t>Prihodi od prodaje neproizvedene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</si>
  <si>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</si>
  <si>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</si>
  <si>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</si>
  <si>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</si>
  <si>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</si>
  <si>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</si>
  <si>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</si>
  <si>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</si>
  <si>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</si>
  <si>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</si>
  <si>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</si>
  <si>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</si>
  <si>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</si>
  <si>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</si>
  <si>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</si>
  <si>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</si>
  <si>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</si>
  <si>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</si>
  <si>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</si>
  <si>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</si>
  <si>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</si>
  <si>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</si>
  <si>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 xml:space="preserve">5 Izdaci za financijsku imovinu i otplate zajmova                                                     </t>
  </si>
  <si>
    <t xml:space="preserve">54 Izdaci za otplatu glavnice primljenih kredita i zajmova                                             </t>
  </si>
  <si>
    <t>A2. PRIHODI I RASHODI PREMA IZVORIMA FINANCIRANJA</t>
  </si>
  <si>
    <t>POVEĆANJE/  
SMANJENE</t>
  </si>
  <si>
    <t xml:space="preserve">  UKUPNO PRIHODI</t>
  </si>
  <si>
    <t>Izvor  1. OPĆI PRIHODI I PRIMICI</t>
  </si>
  <si>
    <t>Izvor  1.1. Opći prihodi i primici</t>
  </si>
  <si>
    <t>Izvor  3. VLASTITI PRIHODI</t>
  </si>
  <si>
    <t>Izvor  3.1. Vlastiti prihodi</t>
  </si>
  <si>
    <t>Izvor  4. PRIHODI ZA POSEBNE NAMJENE</t>
  </si>
  <si>
    <t>Izvor  4.3. Prihodi za posebne namjene</t>
  </si>
  <si>
    <t>Izvor  4.5. Prihodi od sufinanciranja cijene usluga - DV Balončić</t>
  </si>
  <si>
    <t>Izvor  4.6. Decentralizacija</t>
  </si>
  <si>
    <t>Izvor  5. POMOĆI</t>
  </si>
  <si>
    <t>Izvor  5.3. Prihodi od drugih proračuna</t>
  </si>
  <si>
    <t>Izvor  5.5. Pomoći iz držvanog proračuna-DV Balončić</t>
  </si>
  <si>
    <t>Izvor 5.6. Fonodovi EU</t>
  </si>
  <si>
    <t>Izvor  6. DONACIJE</t>
  </si>
  <si>
    <t>Izvor  6.3. Donacije</t>
  </si>
  <si>
    <t>Izvor 6.5. Donacije - DV Balončić</t>
  </si>
  <si>
    <t>Izvor  7. PRIHODI OD PRODAJE ILI ZAMJ.NEFIN.IMOVINE I NAKN.OD OSIG.</t>
  </si>
  <si>
    <t>Izvor  7.1. Prihodi od prodaje ili zamj.nefin.imovine i nakn. od osig.</t>
  </si>
  <si>
    <t>Izvor  9. PRENESENA SREDSTVA IZ PRETHODNE GODINE</t>
  </si>
  <si>
    <t>A3.RASHODI PREMA FUNKCIJSKOJ KLASIFIKACIJI</t>
  </si>
  <si>
    <t>PLANIRANO</t>
  </si>
  <si>
    <t>PROMJENA IZNOS</t>
  </si>
  <si>
    <t>PROMJENA 
POSTOTAK</t>
  </si>
  <si>
    <t>NOVI IZNOS</t>
  </si>
  <si>
    <t xml:space="preserve">  SVEUKUPNO RASHODI / IZDACI</t>
  </si>
  <si>
    <t>Funkcijska klasifikacija  01 Opće javne usluge</t>
  </si>
  <si>
    <t>Funkcijska klasifikacija  011 "Izvršna  i zakonodavna tijela, financijski i fiskalni poslovi, vanjski poslovi"</t>
  </si>
  <si>
    <t>Funkcijska klasifikacija  0111 Izvršna  i zakonodavna tijela</t>
  </si>
  <si>
    <t>Funkcijska klasifikacija  0112 Financijski i fiskalni poslovi</t>
  </si>
  <si>
    <t>Funkcijska klasifikacija  013 Opće usluge</t>
  </si>
  <si>
    <t>Funkcijska klasifikacija  0131 Opće usluge vezane za službenike</t>
  </si>
  <si>
    <t>Funkcijska klasifikacija  0133 Ostale opće usluge</t>
  </si>
  <si>
    <t>Funkcijska klasifikacija  03 Javni red i sigurnost</t>
  </si>
  <si>
    <t>Funkcijska klasifikacija  032 Usluge protupožarne zaštite</t>
  </si>
  <si>
    <t>Funkcijska klasifikacija  0320 Usluge protupožarne zaštite</t>
  </si>
  <si>
    <t>Funkcijska klasifikacija  04 Ekonomski poslovi</t>
  </si>
  <si>
    <t>Funkcijska klasifikacija  041 "Opći ekonomski, trgovački i poslovi vezani uz rad"</t>
  </si>
  <si>
    <t>Funkcijska klasifikacija  0411 Opći ekonomski i trgovački poslovi</t>
  </si>
  <si>
    <t>Funkcijska klasifikacija  042 "Poljoprivreda, šumarstvo, ribarstvo i lov"</t>
  </si>
  <si>
    <t>Funkcijska klasifikacija  0421 Poljoprivreda</t>
  </si>
  <si>
    <t>Funkcijska klasifikacija  0423 Ribarstvo i lov</t>
  </si>
  <si>
    <t>Funkcijska klasifikacija  045 Promet</t>
  </si>
  <si>
    <t>Funkcijska klasifikacija  0451 Cestovni promet</t>
  </si>
  <si>
    <t>Funkcijska klasifikacija  047 Ostale industrije</t>
  </si>
  <si>
    <t>Funkcijska klasifikacija  0473 Turizam</t>
  </si>
  <si>
    <t>Funkcijska klasifikacija  049 Ekonomski poslovi koji nisu drugdje svrstani</t>
  </si>
  <si>
    <t>Funkcijska klasifikacija  0490 Ekonomski poslovi koji nisu drugdje svrstani</t>
  </si>
  <si>
    <t>Funkcijska klasifikacija  05 Zaštita okoliša</t>
  </si>
  <si>
    <t>Funkcijska klasifikacija  051 Gospodarenje otpadom</t>
  </si>
  <si>
    <t>Funkcijska klasifikacija  0510 Gospodarenje otpadom</t>
  </si>
  <si>
    <t>Funkcijska klasifikacija  053 Smanjenje zagađivanja</t>
  </si>
  <si>
    <t>Funkcijska klasifikacija  0530 Smanjenje zagađivanja</t>
  </si>
  <si>
    <t>Funkcijska klasifikacija  054 Zaštita bioraznolikosti i krajolika</t>
  </si>
  <si>
    <t>Funkcijska klasifikacija  0540 Zaštita bioraznolikosti i krajolika</t>
  </si>
  <si>
    <t>Funkcijska klasifikacija  056 Poslovi i usluge zaštite okoliša koji nisu drugdje svrstani</t>
  </si>
  <si>
    <t>Funkcijska klasifikacija  0560 Poslovi i usluge zaštite okoliša koji nisu drugdje svrstani</t>
  </si>
  <si>
    <t>Funkcijska klasifikacija  06 Usluge unapređenja stanovanja i zajednice</t>
  </si>
  <si>
    <t>Funkcijska klasifikacija  062 Razvoj zajednice</t>
  </si>
  <si>
    <t>Funkcijska klasifikacija  0620 Razvoj zajednice</t>
  </si>
  <si>
    <t>Funkcijska klasifikacija  064 Ulična rasvjeta</t>
  </si>
  <si>
    <t>Funkcijska klasifikacija  0640 Ulična rasvjeta</t>
  </si>
  <si>
    <t>Funkcijska klasifikacija  066 Rashodi vezani za stanovanje i kom. pogodnosti koji nisu drugdje svrstani</t>
  </si>
  <si>
    <t>Funkcijska klasifikacija  0660 Rashodi vezani za stanovanje i kom. pogodnosti koji nisu drugdje svrstani</t>
  </si>
  <si>
    <t>Funkcijska klasifikacija  07 Zdravstvo</t>
  </si>
  <si>
    <t>Funkcijska klasifikacija  072 Službe za vanjske pacijente</t>
  </si>
  <si>
    <t>Funkcijska klasifikacija  0721 Opće medicinske usluge</t>
  </si>
  <si>
    <t>Funkcijska klasifikacija  076 Poslovi i usluge zdravstva koji nisu drugdje svrstani</t>
  </si>
  <si>
    <t>Funkcijska klasifikacija  0760 Poslovi i usluge zdravstva koji nisu drugdje svrstani</t>
  </si>
  <si>
    <t>Funkcijska klasifikacija  08 "Rekreacija, kultura i religija"</t>
  </si>
  <si>
    <t>Funkcijska klasifikacija  082 Službe kulture</t>
  </si>
  <si>
    <t>Funkcijska klasifikacija  0820 Službe kulture</t>
  </si>
  <si>
    <t>Funkcijska klasifikacija  084 Religijske i druge službe zajednice</t>
  </si>
  <si>
    <t>Funkcijska klasifikacija  0840 Religijske i druge službe zajednice</t>
  </si>
  <si>
    <t>Funkcijska klasifikacija  086 "Rashodi za rekreaciju, kulturu i religiju koji nisu drugdje svrstani"</t>
  </si>
  <si>
    <t>Funkcijska klasifikacija  0860 "Rashodi za rekreaciju, kulturu i religiju koji nisu drugdje svrstani"</t>
  </si>
  <si>
    <t>Funkcijska klasifikacija  09 Obrazovanje</t>
  </si>
  <si>
    <t>Funkcijska klasifikacija  091 Predškolsko i osnovno obrazovanje</t>
  </si>
  <si>
    <t>Funkcijska klasifikacija  0911 Predškolsko obrazovanje</t>
  </si>
  <si>
    <t>Funkcijska klasifikacija  0912 Osnovno obrazovanje</t>
  </si>
  <si>
    <t>Funkcijska klasifikacija  095 Obrazovanje koje se ne može definirati po stupnju</t>
  </si>
  <si>
    <t>Funkcijska klasifikacija  0950 Obrazovanje koje se ne može definirati po stupnju</t>
  </si>
  <si>
    <t>Funkcijska klasifikacija  096 Dodatne usluge u obrazovanju</t>
  </si>
  <si>
    <t>Funkcijska klasifikacija  0960 Dodatne usluge u obrazovanju</t>
  </si>
  <si>
    <t>Funkcijska klasifikacija  10 Socijalna zaštita</t>
  </si>
  <si>
    <t>Funkcijska klasifikacija  101 Bolest i invaliditet</t>
  </si>
  <si>
    <t>Funkcijska klasifikacija  1011 Bolest</t>
  </si>
  <si>
    <t>Funkcijska klasifikacija  1012 Invaliditet</t>
  </si>
  <si>
    <t>Funkcijska klasifikacija  102 Starost</t>
  </si>
  <si>
    <t>Funkcijska klasifikacija  1020 Starost</t>
  </si>
  <si>
    <t>Funkcijska klasifikacija  104 Obitelj i djeca</t>
  </si>
  <si>
    <t>Funkcijska klasifikacija  1040 Obitelj i djeca</t>
  </si>
  <si>
    <t>Funkcijska klasifikacija  106 Stanovanje</t>
  </si>
  <si>
    <t>Funkcijska klasifikacija  1060 Stanovanje</t>
  </si>
  <si>
    <t>Funkcijska klasifikacija  109 Aktivnosti socijalne zaštite koje nisu drugdje svrstane</t>
  </si>
  <si>
    <t>Funkcijska klasifikacija  1090 Aktivnosti socijalne zaštite koje nisu drugdje svrstane</t>
  </si>
  <si>
    <t>PRENESENA SREDSTVA PREMA IZVORIMA FINANCIRANJA I EKONOMSKOJ KLASIFIKACIJI</t>
  </si>
  <si>
    <t>BROJ 
KONTA</t>
  </si>
  <si>
    <t>VRSTA PRIHODA / PRIMITAKA</t>
  </si>
  <si>
    <t>IZVRŠENJE</t>
  </si>
  <si>
    <t xml:space="preserve">  SVEUKUPNO PRIHODI</t>
  </si>
  <si>
    <t>Izvor  9.1. Višak prihoda iz prethodne godine</t>
  </si>
  <si>
    <t>Izvor  9.1.1 Opći prihodi i primici</t>
  </si>
  <si>
    <t>92</t>
  </si>
  <si>
    <t>Rezultat poslovanja</t>
  </si>
  <si>
    <t>Izvor  9.1.4 Prihodi za posebne namjene</t>
  </si>
  <si>
    <t>Izvor  9.1.5 Prenesena sredstva-pomoći iz državnog proračuna</t>
  </si>
  <si>
    <t>Izvor  9.1.7 Prihodi od prodaje ili zamjene nefinancijske imovine</t>
  </si>
  <si>
    <t>Izvor  9.2. Višak prihoda iz prethodne godine - PK</t>
  </si>
  <si>
    <t>54</t>
  </si>
  <si>
    <t>Izdaci za otplatu glavnice primljenih kredita i zajmova</t>
  </si>
  <si>
    <t>Članak 3.</t>
  </si>
  <si>
    <t>U članku 3. Proračuna Primici i izdaci po izvorima financiranja i ekonomskoj klasifikaciji utvrđeni u Računu financiranja, mijenjaju se u dijelu koji se odnosi na 2025. godinu, kako slijedi:</t>
  </si>
  <si>
    <t>- B1. Račun financiranja prema ekonomskoj klasifikaciji,</t>
  </si>
  <si>
    <t>- B2. Račun financiranja prema izvorima financiranja.</t>
  </si>
  <si>
    <t>B1. RAČUN FINANCIRANJA PREMA EKONOMSKOJ KLASIFIKACIJI</t>
  </si>
  <si>
    <t>RAZRED / SKUPINA</t>
  </si>
  <si>
    <t>NOVI PLAN
2025.</t>
  </si>
  <si>
    <t>UKUPNO PRIMICI</t>
  </si>
  <si>
    <t>8 Primici od financijske imovine i zaduživanja</t>
  </si>
  <si>
    <t>84 Primici od zaduživanja</t>
  </si>
  <si>
    <t>UKUPNO IZDACI</t>
  </si>
  <si>
    <t>5 Izdaci za financijsku imovinu i otplate zajmova</t>
  </si>
  <si>
    <t>54 Izdaci za otplatu glavnice primljenih kredita i zajmova</t>
  </si>
  <si>
    <t>B2. RAČUN FINANCIRANJA PREMA IZVORIMA FINANCIRANJA</t>
  </si>
  <si>
    <t>PLAN</t>
  </si>
  <si>
    <t>BROJ KONTA</t>
  </si>
  <si>
    <t xml:space="preserve">UKUPNO RASHODI / IZDACI	</t>
  </si>
  <si>
    <t>Izvor 9. PRENESENA SREDSTVA IZ PRETHODNE GODINE</t>
  </si>
  <si>
    <t>Izvor 9.1. Višak prihoda iz prethodne godine</t>
  </si>
  <si>
    <t>Izvor 9.1.7 Prihodi od prodaje ili zamjene nefinancijske imovine</t>
  </si>
  <si>
    <t>II. POSEBNI DIO</t>
  </si>
  <si>
    <t>Članak 4.</t>
  </si>
  <si>
    <t>U članku 4. Proračuna Općine Svetvinčenat za 2025. godinu s projekcijama za 2026. i 2027. godinu („Službene novine Općine Svetvinčenat“, broj 12/24), rashodi i izdaci utvrđeni u Posebnom dijelu mijenjaju se kako slijedi:</t>
  </si>
  <si>
    <t>POSEBNI DIO</t>
  </si>
  <si>
    <t>Razdjel 001 PREDSTAVNIČKO I IZVRŠNO TIJELO</t>
  </si>
  <si>
    <t>Glava 00101 OPĆINSKO VIJEĆE</t>
  </si>
  <si>
    <t>Glavni program A01 Djelatnost Općine Svetvinčenat</t>
  </si>
  <si>
    <t>Program 1001 AKTIVNOST OPĆINSKOG VIJEĆA</t>
  </si>
  <si>
    <t>Aktivnost A100101 Naknade za rad općinskog vijeća</t>
  </si>
  <si>
    <t>Aktivnost A100102 Objava akata</t>
  </si>
  <si>
    <t>Aktivnost A100103 Sredstva za političke stranke</t>
  </si>
  <si>
    <t>Rashodi za donacije, kazne, naknade šteta i kapitalne pomoći</t>
  </si>
  <si>
    <t>Aktivnost A100104 Nagrade Općine Svetvinčenat</t>
  </si>
  <si>
    <t>Tekući projekt T100101 Lokalni izbori 2025.</t>
  </si>
  <si>
    <t>Glava 00102 OPĆINSKI NAČELNIK</t>
  </si>
  <si>
    <t>Program 1002 AKTIVNOST OPĆINSKOG NAČELNIKA</t>
  </si>
  <si>
    <t>Aktivnost A100201 Redovan rad izvršnog tijela</t>
  </si>
  <si>
    <t>Aktivnost A100202 Informiranje i protokol</t>
  </si>
  <si>
    <t>Aktivnost A100203 Proračunska zaliha</t>
  </si>
  <si>
    <t>Razdjel 002 JEDINSTVENI UPRAVNI ODJEL</t>
  </si>
  <si>
    <t>Glava 00201 JEDINSTVENI UPRAVNI ODJEL</t>
  </si>
  <si>
    <t>Program 2010 JAVNA UPRAVA I ADMINISTRACIJA</t>
  </si>
  <si>
    <t>Aktivnost A201001 Plaće i ostale naknade za zaposlene</t>
  </si>
  <si>
    <t>Aktivnost A201002 Materijalni rashodi</t>
  </si>
  <si>
    <t>Kapitalni projekt K201003 Nabava nefinancijske imovine</t>
  </si>
  <si>
    <t>Tekući projekt T201004 Sufinanciranje razvoja pametnih i održivih rješenja</t>
  </si>
  <si>
    <t>Program 2015 UPRAVLJANJE FINANCIJAMA</t>
  </si>
  <si>
    <t>Aktivnost A201501 Financijski  poslovi</t>
  </si>
  <si>
    <t>Program 2020 PREDŠKOLSKI ODGOJ</t>
  </si>
  <si>
    <t>Aktivnost A202001 Sufinanciranje smještaja djece u predškolskim ustanovama</t>
  </si>
  <si>
    <t>Aktivnost A202002 Drugi programi u predškolskom odgoju</t>
  </si>
  <si>
    <t>Aktivnost A202003 Ostali programi u odgoju i obrazovanju</t>
  </si>
  <si>
    <t>Program 2025 OBRAZOVANJE</t>
  </si>
  <si>
    <t>Aktivnost A202501 Javne potrebe iznad standarda u osnovnom obrazovanju</t>
  </si>
  <si>
    <t>Aktivnost A202502 Javne potrebe iznad standarda u srednjem i visokom obrazovanju</t>
  </si>
  <si>
    <t>Program 2030 PROMICANJE KULTURE</t>
  </si>
  <si>
    <t>Aktivnost A203001 Potpore udrugama u kulturi</t>
  </si>
  <si>
    <t>Kapitalni projekt K203001 Uređenje renesansnog trga - ITU mehanizam</t>
  </si>
  <si>
    <t>Kapitalni projekt K203003 Izgradnja, opremanje i održavanje objekata kulture</t>
  </si>
  <si>
    <t>Tekući projekt T203002 Srednjovjekovni festival</t>
  </si>
  <si>
    <t>Tekući projekt T203004 ISTRIANgreenTABLE</t>
  </si>
  <si>
    <t>Program 2035 RAZVOJ CIVILNOG DRUŠTVA</t>
  </si>
  <si>
    <t>Aktivnost A203501 Potpore udrugama civilnog društva</t>
  </si>
  <si>
    <t>Aktivnost A203502 Drugi programi civilnog društva</t>
  </si>
  <si>
    <t>Program 2040 RAZVOJ SPORTA I REKREACIJE</t>
  </si>
  <si>
    <t>Aktivnost A204001 Potpore sportašima i udrugama u sportu i rekreaciji</t>
  </si>
  <si>
    <t>Aktivnost A204002 Upravljanje i održavanje sportskih objekata</t>
  </si>
  <si>
    <t>Kapitalni projekt K204003 Pljočkanje i sve će su nan reditali naši stariji</t>
  </si>
  <si>
    <t>Program 2045 SOCIJALNA SKRB I ZDRAVSTVO</t>
  </si>
  <si>
    <t>Aktivnost A204501 Potpore udrugama iz područja socijalne skrbi i zdravstva</t>
  </si>
  <si>
    <t>Aktivnost A204502 Sufinanciranje rada GDCK Pula</t>
  </si>
  <si>
    <t>Aktivnost A204503 Pomoć socijalno ugroženim obiteljima</t>
  </si>
  <si>
    <t>Aktivnost A204504 Aktivnosti zdravstvene zaštite građana</t>
  </si>
  <si>
    <t>Program 2050 POTICANJE RAZVOJA TURIZMA I JAČANJE GOSPODARSTVA</t>
  </si>
  <si>
    <t>Aktivnost A205001 Razvoj turističke destinacije</t>
  </si>
  <si>
    <t>Aktivnost A205002 Jačanje konkurentnosti poduzetnika i poticanje razvoja gospodarstva</t>
  </si>
  <si>
    <t>Aktivnost A205003 Potpore i poticaji za razvoj poljoprivrede</t>
  </si>
  <si>
    <t>Program 2055 ORGANIZIRANJE I PROVOĐENJE ZAŠTITE I SPAŠAVANJA</t>
  </si>
  <si>
    <t>Aktivnost A205501 Zaštita od požara - JVP</t>
  </si>
  <si>
    <t>Aktivnost A205502 Zaštita od požara - PVZ</t>
  </si>
  <si>
    <t>Aktivnost A205503 Civilna zaštita</t>
  </si>
  <si>
    <t>Program 2060 UPRAVLJANJE IMOVINOM</t>
  </si>
  <si>
    <t>Aktivnost A206001 Održavanje objekata javne, poslovne i stambene namjene</t>
  </si>
  <si>
    <t>Kapitalni projekt K206002 Kapitalna ulaganja u objekte javne i poslovne namjene</t>
  </si>
  <si>
    <t>Program 2065 MJESNI ODBORI</t>
  </si>
  <si>
    <t>Aktivnost A206501 Programske aktivnosti MO</t>
  </si>
  <si>
    <t>Program 2070 GRAĐENJE KOMUNALNE INFRASTRUKTURE</t>
  </si>
  <si>
    <t>Kapitalni projekt K207002 Izgradnja, uređenje i opremanje javnih površina</t>
  </si>
  <si>
    <t>Kapitalni projekt K207004 Izgradnja i rekonstrukcija prometnih objekata</t>
  </si>
  <si>
    <t>Program 2080 PROSTORNO UREĐENJE I UNAPREĐENJE STANOVANJA</t>
  </si>
  <si>
    <t>Aktivnost A208001 Izrada urbanističkih i detaljnih planova uređenja</t>
  </si>
  <si>
    <t>Aktivnost A208002 Izrada projekata, prostornih studija i rješenja</t>
  </si>
  <si>
    <t>Aktivnost A208003 Razvoj prometa</t>
  </si>
  <si>
    <t>Aktivnost A208004 Zaštita okoliša</t>
  </si>
  <si>
    <t>Izvor  4.3. Ostali prihodi za posebne namjene</t>
  </si>
  <si>
    <t>Program 2075 ODRŽAVANJE KOMUNALNE INFRASTRUKTURE</t>
  </si>
  <si>
    <t>Aktivnost A207501 Utrošak struje i održavanje javne rasvjete</t>
  </si>
  <si>
    <t>Aktivnost A207502 Održavanje javnih zelenih površina</t>
  </si>
  <si>
    <t>Aktivnost A207503 Čišćenje javnih površina</t>
  </si>
  <si>
    <t>Aktivnost A207504 Održavanje nerazvrstanih cesta</t>
  </si>
  <si>
    <t>Aktivnost A207505 Održavanje groblja</t>
  </si>
  <si>
    <t>Aktivnost A207506 Održavanje ostalih javnih površina</t>
  </si>
  <si>
    <t>Aktivnost A207507 Provođenje mjera obvezne preventivne dezinfekcije, dezinsekcije i deratizacije</t>
  </si>
  <si>
    <t>Aktivnost A207508 Higijeničarska služba</t>
  </si>
  <si>
    <t>Tekući projekt T203003 Morske štorije</t>
  </si>
  <si>
    <t>Izvor  5.6. Fondovi EU</t>
  </si>
  <si>
    <t>Izvor  5.6.3 Europski fond za regionalni razvoj</t>
  </si>
  <si>
    <t>Izvor  7. PRIHODI OD PRODAJE ILI ZAMJENE NEFINANCIJSKE IMOVINE I NAKNA</t>
  </si>
  <si>
    <t>Izvor  7.1. Prihodi od prodaje nefinancijske imovine</t>
  </si>
  <si>
    <t>Kapitalni projekt K207001 Izgradnja i rekonstrukcija objekata javne rasvjete</t>
  </si>
  <si>
    <t>Kapitalni projekt K207003 Izgradnja, uređenje i opremanje groblja</t>
  </si>
  <si>
    <t>Aktivnost A201502 Obveze po osnovi zaduživanja</t>
  </si>
  <si>
    <t>5</t>
  </si>
  <si>
    <t>Glava 00202 VLASTITI POGON</t>
  </si>
  <si>
    <t>Izvor  3.1. Prihodi od pruženih usluga</t>
  </si>
  <si>
    <t>Program 2205 DJELATNOST VLASTITOG POGONA</t>
  </si>
  <si>
    <t>Aktivnost A220501 Redovan rad Vlastitog pogona</t>
  </si>
  <si>
    <t>Kapitalni projekt K220502 Opremanje Vlastitog pogona</t>
  </si>
  <si>
    <t>Glava 00203 DJEČJI VRTIĆ</t>
  </si>
  <si>
    <t>Proračunski korisnik 34400 DJEČJI VRTIĆ BALONČIĆ</t>
  </si>
  <si>
    <t>Program 2305 PREDŠKOLSKI ODGOJ-REDOVNA DJELATNOST</t>
  </si>
  <si>
    <t>Aktivnost A230501 Odgojno, administrativno i tehničko osoblje</t>
  </si>
  <si>
    <t>Aktivnost A230502 Programska djelatnost ustanove</t>
  </si>
  <si>
    <t>Kapitalni projekt K230501 Roverski placić</t>
  </si>
  <si>
    <t>Kapitalni projekt K230502 Balončić po mjeri</t>
  </si>
  <si>
    <t>Program 2310 PREDŠKOLSKI ODGOJ - VLASTITA DJELATNOST</t>
  </si>
  <si>
    <t>Aktivnost A231001 Programska djelatnost ustanove - vlastita</t>
  </si>
  <si>
    <t>Izvor  5.5. Pomoći iz državnog proračuna - DV Balončić</t>
  </si>
  <si>
    <t>Izvor  6.5. Donacije - DV Balončić</t>
  </si>
  <si>
    <t>Kapitalni projekt K231002 Opremanje predškolske ustanove</t>
  </si>
  <si>
    <t>III. PRIJELAZNE I ZAKLJUČNE ODREDBE</t>
  </si>
  <si>
    <t>Članak 5.</t>
  </si>
  <si>
    <t>Izmjene i dopune Proračuna Općine Svetvinčenat za 2025. i projekcije za 2026. i 2027. godinu objavljuju se na mrežnim stranicama Općine Svetvinčenat.</t>
  </si>
  <si>
    <t>Opći i posebni dio Izmjena i dopuna Proračuna Općine Svetvinčenat za 2025. i projekcije za 2026. i 2027. godinu objavit će se u "Službenim novinama Općine Svetvinčenat".</t>
  </si>
  <si>
    <t>Članak 6.</t>
  </si>
  <si>
    <t>Ove Prve izmjene i dopune Proračuna stupaju na snagu prvog dana od dana objave u "Službenim novinama Općine Svetvinčenat".</t>
  </si>
  <si>
    <t>OPĆINSKO VIJEĆE OPĆINE SVETVINČENAT</t>
  </si>
  <si>
    <t>PREDSJEDNIK</t>
  </si>
  <si>
    <t>Dalibor Macan</t>
  </si>
  <si>
    <t>KLASA: 400-02/24-01/6</t>
  </si>
  <si>
    <t>URBROJ: 2163-03-01/1-25-8</t>
  </si>
  <si>
    <t>Svetvinčenat, 20. studenoga 2025. godine</t>
  </si>
  <si>
    <t xml:space="preserve">Temeljem odredbi članaka 10. i 45. Zakona o proračunu („Narodne novine“ broj 144/21) i članka 32. Statuta Općine Svetvinčenat („Službene novine Općine Svetvinčenat“ broj 02/13, 02/21) Općinsko vijeće Općine Svetvinčenat na sjednici održanoj dana 20. studenoga 2025. godine donosi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</si>
</sst>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11" x14ac:knownFonts="1">
    <font>
      <sz val="11"/>
      <color theme="1"/>
      <name val="Aptos Narrow"/>
      <charset val="238"/>
      <scheme val="minor"/>
    </font>
    <font>
      <b/>
      <sz val="10"/>
      <name val="Arial"/>
      <charset val="238"/>
    </font>
    <font>
      <sz val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b/>
      <sz val="11"/>
      <color theme="1"/>
      <name val="Aptos Narrow"/>
      <charset val="238"/>
      <scheme val="minor"/>
    </font>
    <font>
      <sz val="10"/>
      <color indexed="8"/>
      <name val="Arial"/>
      <charset val="238"/>
    </font>
    <font>
      <i/>
      <sz val="8"/>
      <name val="Arial"/>
      <charset val="238"/>
    </font>
    <font>
      <b/>
      <sz val="11"/>
      <color theme="1"/>
      <name val="Aptos Narrow"/>
      <charset val="134"/>
      <scheme val="minor"/>
    </font>
    <font>
      <sz val="10"/>
      <color rgb="FFFF0000"/>
      <name val="Arial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2"/>
    <xf numFmtId="0" fontId="1" fillId="0" borderId="0" xfId="1" applyFont="1" applyAlignment="1">
      <alignment wrapText="1"/>
    </xf>
    <xf numFmtId="0" fontId="1" fillId="0" borderId="0" xfId="1" applyFont="1"/>
    <xf numFmtId="4" fontId="1" fillId="0" borderId="0" xfId="1" applyNumberFormat="1" applyFont="1"/>
    <xf numFmtId="0" fontId="3" fillId="2" borderId="0" xfId="1" applyFont="1" applyFill="1"/>
    <xf numFmtId="4" fontId="3" fillId="2" borderId="0" xfId="1" applyNumberFormat="1" applyFont="1" applyFill="1"/>
    <xf numFmtId="0" fontId="3" fillId="3" borderId="0" xfId="1" applyFont="1" applyFill="1"/>
    <xf numFmtId="4" fontId="3" fillId="3" borderId="0" xfId="1" applyNumberFormat="1" applyFont="1" applyFill="1"/>
    <xf numFmtId="0" fontId="4" fillId="4" borderId="0" xfId="1" applyFont="1" applyFill="1"/>
    <xf numFmtId="4" fontId="4" fillId="4" borderId="0" xfId="1" applyNumberFormat="1" applyFont="1" applyFill="1"/>
    <xf numFmtId="0" fontId="4" fillId="5" borderId="0" xfId="1" applyFont="1" applyFill="1"/>
    <xf numFmtId="4" fontId="4" fillId="5" borderId="0" xfId="1" applyNumberFormat="1" applyFont="1" applyFill="1"/>
    <xf numFmtId="0" fontId="3" fillId="6" borderId="0" xfId="1" applyFont="1" applyFill="1"/>
    <xf numFmtId="4" fontId="3" fillId="6" borderId="0" xfId="1" applyNumberFormat="1" applyFont="1" applyFill="1"/>
    <xf numFmtId="0" fontId="4" fillId="7" borderId="0" xfId="1" applyFont="1" applyFill="1"/>
    <xf numFmtId="4" fontId="4" fillId="7" borderId="0" xfId="1" applyNumberFormat="1" applyFont="1" applyFill="1"/>
    <xf numFmtId="0" fontId="4" fillId="8" borderId="0" xfId="1" applyFont="1" applyFill="1"/>
    <xf numFmtId="4" fontId="4" fillId="8" borderId="0" xfId="1" applyNumberFormat="1" applyFont="1" applyFill="1"/>
    <xf numFmtId="0" fontId="2" fillId="0" borderId="0" xfId="1"/>
    <xf numFmtId="4" fontId="2" fillId="0" borderId="0" xfId="1" applyNumberFormat="1"/>
    <xf numFmtId="0" fontId="4" fillId="9" borderId="0" xfId="1" applyFont="1" applyFill="1"/>
    <xf numFmtId="4" fontId="4" fillId="9" borderId="0" xfId="1" applyNumberFormat="1" applyFont="1" applyFill="1"/>
    <xf numFmtId="0" fontId="3" fillId="10" borderId="0" xfId="1" applyFont="1" applyFill="1"/>
    <xf numFmtId="4" fontId="3" fillId="10" borderId="0" xfId="1" applyNumberFormat="1" applyFont="1" applyFill="1"/>
    <xf numFmtId="0" fontId="0" fillId="11" borderId="1" xfId="0" applyFill="1" applyBorder="1"/>
    <xf numFmtId="0" fontId="1" fillId="1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11" borderId="1" xfId="0" applyFont="1" applyFill="1" applyBorder="1"/>
    <xf numFmtId="0" fontId="5" fillId="11" borderId="1" xfId="0" applyFont="1" applyFill="1" applyBorder="1"/>
    <xf numFmtId="0" fontId="1" fillId="11" borderId="1" xfId="0" applyFont="1" applyFill="1" applyBorder="1" applyAlignment="1">
      <alignment wrapText="1"/>
    </xf>
    <xf numFmtId="4" fontId="1" fillId="11" borderId="1" xfId="0" applyNumberFormat="1" applyFont="1" applyFill="1" applyBorder="1"/>
    <xf numFmtId="0" fontId="6" fillId="11" borderId="1" xfId="0" applyFont="1" applyFill="1" applyBorder="1"/>
    <xf numFmtId="4" fontId="6" fillId="11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vertical="center" wrapText="1"/>
    </xf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1" xfId="1" applyFont="1" applyBorder="1" applyAlignment="1">
      <alignment wrapText="1"/>
    </xf>
    <xf numFmtId="0" fontId="1" fillId="0" borderId="1" xfId="1" applyFont="1" applyBorder="1"/>
    <xf numFmtId="4" fontId="1" fillId="0" borderId="1" xfId="1" applyNumberFormat="1" applyFont="1" applyBorder="1"/>
    <xf numFmtId="0" fontId="4" fillId="4" borderId="1" xfId="1" applyFont="1" applyFill="1" applyBorder="1"/>
    <xf numFmtId="4" fontId="4" fillId="4" borderId="1" xfId="1" applyNumberFormat="1" applyFont="1" applyFill="1" applyBorder="1"/>
    <xf numFmtId="0" fontId="4" fillId="5" borderId="1" xfId="1" applyFont="1" applyFill="1" applyBorder="1"/>
    <xf numFmtId="4" fontId="4" fillId="5" borderId="1" xfId="1" applyNumberFormat="1" applyFont="1" applyFill="1" applyBorder="1"/>
    <xf numFmtId="0" fontId="4" fillId="9" borderId="1" xfId="1" applyFont="1" applyFill="1" applyBorder="1"/>
    <xf numFmtId="4" fontId="4" fillId="9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0" fontId="9" fillId="0" borderId="0" xfId="2" applyFont="1"/>
    <xf numFmtId="0" fontId="4" fillId="12" borderId="1" xfId="1" applyFont="1" applyFill="1" applyBorder="1"/>
    <xf numFmtId="4" fontId="4" fillId="12" borderId="1" xfId="1" applyNumberFormat="1" applyFont="1" applyFill="1" applyBorder="1"/>
    <xf numFmtId="0" fontId="4" fillId="13" borderId="1" xfId="1" applyFont="1" applyFill="1" applyBorder="1"/>
    <xf numFmtId="4" fontId="4" fillId="13" borderId="1" xfId="1" applyNumberFormat="1" applyFont="1" applyFill="1" applyBorder="1"/>
    <xf numFmtId="0" fontId="4" fillId="14" borderId="1" xfId="1" applyFont="1" applyFill="1" applyBorder="1"/>
    <xf numFmtId="4" fontId="4" fillId="14" borderId="1" xfId="1" applyNumberFormat="1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6" fillId="0" borderId="1" xfId="0" applyNumberFormat="1" applyFont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2" fillId="0" borderId="0" xfId="2" applyAlignment="1">
      <alignment horizontal="right"/>
    </xf>
    <xf numFmtId="168" fontId="2" fillId="0" borderId="0" xfId="2" applyNumberFormat="1" applyAlignment="1">
      <alignment horizontal="left"/>
    </xf>
    <xf numFmtId="0" fontId="1" fillId="15" borderId="1" xfId="2" applyFont="1" applyFill="1" applyBorder="1" applyAlignment="1">
      <alignment wrapText="1"/>
    </xf>
    <xf numFmtId="0" fontId="2" fillId="0" borderId="1" xfId="2" applyBorder="1"/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center"/>
    </xf>
    <xf numFmtId="0" fontId="1" fillId="0" borderId="2" xfId="2" applyFont="1" applyBorder="1"/>
    <xf numFmtId="0" fontId="1" fillId="0" borderId="3" xfId="2" applyFont="1" applyBorder="1"/>
    <xf numFmtId="4" fontId="1" fillId="0" borderId="1" xfId="0" applyNumberFormat="1" applyFont="1" applyBorder="1" applyAlignment="1">
      <alignment horizontal="center"/>
    </xf>
    <xf numFmtId="4" fontId="1" fillId="0" borderId="1" xfId="2" applyNumberFormat="1" applyFont="1" applyBorder="1" applyAlignment="1">
      <alignment horizontal="center"/>
    </xf>
    <xf numFmtId="0" fontId="1" fillId="0" borderId="1" xfId="2" applyFont="1" applyBorder="1"/>
    <xf numFmtId="4" fontId="1" fillId="0" borderId="1" xfId="2" applyNumberFormat="1" applyFont="1" applyBorder="1"/>
    <xf numFmtId="4" fontId="2" fillId="0" borderId="1" xfId="2" applyNumberFormat="1" applyBorder="1"/>
    <xf numFmtId="0" fontId="2" fillId="0" borderId="0" xfId="1" applyAlignment="1">
      <alignment horizontal="right"/>
    </xf>
    <xf numFmtId="168" fontId="2" fillId="0" borderId="0" xfId="1" applyNumberFormat="1" applyAlignment="1">
      <alignment horizontal="left"/>
    </xf>
    <xf numFmtId="20" fontId="2" fillId="0" borderId="0" xfId="1" applyNumberForma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2" fillId="0" borderId="0" xfId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4" fontId="8" fillId="0" borderId="1" xfId="1" applyNumberFormat="1" applyFont="1" applyBorder="1"/>
    <xf numFmtId="0" fontId="2" fillId="0" borderId="0" xfId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2"/>
    <xf numFmtId="0" fontId="1" fillId="0" borderId="0" xfId="0" applyFont="1" applyAlignment="1">
      <alignment horizontal="center" vertical="center"/>
    </xf>
    <xf numFmtId="0" fontId="3" fillId="16" borderId="1" xfId="2" applyFont="1" applyFill="1" applyBorder="1"/>
    <xf numFmtId="0" fontId="2" fillId="0" borderId="1" xfId="2" applyBorder="1"/>
    <xf numFmtId="0" fontId="1" fillId="0" borderId="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3">
    <cellStyle name="Normal" xfId="0" builtinId="0"/>
    <cellStyle name="Normalno 2" xfId="1" xr:uid="{00000000-0005-0000-0000-000031000000}"/>
    <cellStyle name="Normalno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zoomScaleNormal="100" workbookViewId="0">
      <selection activeCell="B12" sqref="B12:F12"/>
    </sheetView>
  </sheetViews>
  <sheetFormatPr defaultColWidth="9" defaultRowHeight="12.75" x14ac:dyDescent="0.2"/>
  <cols>
    <col min="1" max="1" width="3" style="20" customWidth="1"/>
    <col min="2" max="2" width="137.28515625" style="20" customWidth="1"/>
    <col min="3" max="3" width="15.42578125" style="20" customWidth="1"/>
    <col min="4" max="4" width="15.5703125" style="20" customWidth="1"/>
    <col min="5" max="5" width="16.140625" style="20" customWidth="1"/>
    <col min="6" max="6" width="14.140625" style="20" customWidth="1"/>
    <col min="7" max="7" width="12.28515625" style="20" customWidth="1"/>
    <col min="8" max="256" width="9.140625" style="20"/>
    <col min="257" max="257" width="3" style="20" customWidth="1"/>
    <col min="258" max="258" width="100" style="20" customWidth="1"/>
    <col min="259" max="260" width="14.140625" style="20" customWidth="1"/>
    <col min="261" max="261" width="11.7109375" style="20" customWidth="1"/>
    <col min="262" max="262" width="14.140625" style="20" customWidth="1"/>
    <col min="263" max="512" width="9.140625" style="20"/>
    <col min="513" max="513" width="3" style="20" customWidth="1"/>
    <col min="514" max="514" width="100" style="20" customWidth="1"/>
    <col min="515" max="516" width="14.140625" style="20" customWidth="1"/>
    <col min="517" max="517" width="11.7109375" style="20" customWidth="1"/>
    <col min="518" max="518" width="14.140625" style="20" customWidth="1"/>
    <col min="519" max="768" width="9.140625" style="20"/>
    <col min="769" max="769" width="3" style="20" customWidth="1"/>
    <col min="770" max="770" width="100" style="20" customWidth="1"/>
    <col min="771" max="772" width="14.140625" style="20" customWidth="1"/>
    <col min="773" max="773" width="11.7109375" style="20" customWidth="1"/>
    <col min="774" max="774" width="14.140625" style="20" customWidth="1"/>
    <col min="775" max="1024" width="9.140625" style="20"/>
    <col min="1025" max="1025" width="3" style="20" customWidth="1"/>
    <col min="1026" max="1026" width="100" style="20" customWidth="1"/>
    <col min="1027" max="1028" width="14.140625" style="20" customWidth="1"/>
    <col min="1029" max="1029" width="11.7109375" style="20" customWidth="1"/>
    <col min="1030" max="1030" width="14.140625" style="20" customWidth="1"/>
    <col min="1031" max="1280" width="9.140625" style="20"/>
    <col min="1281" max="1281" width="3" style="20" customWidth="1"/>
    <col min="1282" max="1282" width="100" style="20" customWidth="1"/>
    <col min="1283" max="1284" width="14.140625" style="20" customWidth="1"/>
    <col min="1285" max="1285" width="11.7109375" style="20" customWidth="1"/>
    <col min="1286" max="1286" width="14.140625" style="20" customWidth="1"/>
    <col min="1287" max="1536" width="9.140625" style="20"/>
    <col min="1537" max="1537" width="3" style="20" customWidth="1"/>
    <col min="1538" max="1538" width="100" style="20" customWidth="1"/>
    <col min="1539" max="1540" width="14.140625" style="20" customWidth="1"/>
    <col min="1541" max="1541" width="11.7109375" style="20" customWidth="1"/>
    <col min="1542" max="1542" width="14.140625" style="20" customWidth="1"/>
    <col min="1543" max="1792" width="9.140625" style="20"/>
    <col min="1793" max="1793" width="3" style="20" customWidth="1"/>
    <col min="1794" max="1794" width="100" style="20" customWidth="1"/>
    <col min="1795" max="1796" width="14.140625" style="20" customWidth="1"/>
    <col min="1797" max="1797" width="11.7109375" style="20" customWidth="1"/>
    <col min="1798" max="1798" width="14.140625" style="20" customWidth="1"/>
    <col min="1799" max="2048" width="9.140625" style="20"/>
    <col min="2049" max="2049" width="3" style="20" customWidth="1"/>
    <col min="2050" max="2050" width="100" style="20" customWidth="1"/>
    <col min="2051" max="2052" width="14.140625" style="20" customWidth="1"/>
    <col min="2053" max="2053" width="11.7109375" style="20" customWidth="1"/>
    <col min="2054" max="2054" width="14.140625" style="20" customWidth="1"/>
    <col min="2055" max="2304" width="9.140625" style="20"/>
    <col min="2305" max="2305" width="3" style="20" customWidth="1"/>
    <col min="2306" max="2306" width="100" style="20" customWidth="1"/>
    <col min="2307" max="2308" width="14.140625" style="20" customWidth="1"/>
    <col min="2309" max="2309" width="11.7109375" style="20" customWidth="1"/>
    <col min="2310" max="2310" width="14.140625" style="20" customWidth="1"/>
    <col min="2311" max="2560" width="9.140625" style="20"/>
    <col min="2561" max="2561" width="3" style="20" customWidth="1"/>
    <col min="2562" max="2562" width="100" style="20" customWidth="1"/>
    <col min="2563" max="2564" width="14.140625" style="20" customWidth="1"/>
    <col min="2565" max="2565" width="11.7109375" style="20" customWidth="1"/>
    <col min="2566" max="2566" width="14.140625" style="20" customWidth="1"/>
    <col min="2567" max="2816" width="9.140625" style="20"/>
    <col min="2817" max="2817" width="3" style="20" customWidth="1"/>
    <col min="2818" max="2818" width="100" style="20" customWidth="1"/>
    <col min="2819" max="2820" width="14.140625" style="20" customWidth="1"/>
    <col min="2821" max="2821" width="11.7109375" style="20" customWidth="1"/>
    <col min="2822" max="2822" width="14.140625" style="20" customWidth="1"/>
    <col min="2823" max="3072" width="9.140625" style="20"/>
    <col min="3073" max="3073" width="3" style="20" customWidth="1"/>
    <col min="3074" max="3074" width="100" style="20" customWidth="1"/>
    <col min="3075" max="3076" width="14.140625" style="20" customWidth="1"/>
    <col min="3077" max="3077" width="11.7109375" style="20" customWidth="1"/>
    <col min="3078" max="3078" width="14.140625" style="20" customWidth="1"/>
    <col min="3079" max="3328" width="9.140625" style="20"/>
    <col min="3329" max="3329" width="3" style="20" customWidth="1"/>
    <col min="3330" max="3330" width="100" style="20" customWidth="1"/>
    <col min="3331" max="3332" width="14.140625" style="20" customWidth="1"/>
    <col min="3333" max="3333" width="11.7109375" style="20" customWidth="1"/>
    <col min="3334" max="3334" width="14.140625" style="20" customWidth="1"/>
    <col min="3335" max="3584" width="9.140625" style="20"/>
    <col min="3585" max="3585" width="3" style="20" customWidth="1"/>
    <col min="3586" max="3586" width="100" style="20" customWidth="1"/>
    <col min="3587" max="3588" width="14.140625" style="20" customWidth="1"/>
    <col min="3589" max="3589" width="11.7109375" style="20" customWidth="1"/>
    <col min="3590" max="3590" width="14.140625" style="20" customWidth="1"/>
    <col min="3591" max="3840" width="9.140625" style="20"/>
    <col min="3841" max="3841" width="3" style="20" customWidth="1"/>
    <col min="3842" max="3842" width="100" style="20" customWidth="1"/>
    <col min="3843" max="3844" width="14.140625" style="20" customWidth="1"/>
    <col min="3845" max="3845" width="11.7109375" style="20" customWidth="1"/>
    <col min="3846" max="3846" width="14.140625" style="20" customWidth="1"/>
    <col min="3847" max="4096" width="9.140625" style="20"/>
    <col min="4097" max="4097" width="3" style="20" customWidth="1"/>
    <col min="4098" max="4098" width="100" style="20" customWidth="1"/>
    <col min="4099" max="4100" width="14.140625" style="20" customWidth="1"/>
    <col min="4101" max="4101" width="11.7109375" style="20" customWidth="1"/>
    <col min="4102" max="4102" width="14.140625" style="20" customWidth="1"/>
    <col min="4103" max="4352" width="9.140625" style="20"/>
    <col min="4353" max="4353" width="3" style="20" customWidth="1"/>
    <col min="4354" max="4354" width="100" style="20" customWidth="1"/>
    <col min="4355" max="4356" width="14.140625" style="20" customWidth="1"/>
    <col min="4357" max="4357" width="11.7109375" style="20" customWidth="1"/>
    <col min="4358" max="4358" width="14.140625" style="20" customWidth="1"/>
    <col min="4359" max="4608" width="9.140625" style="20"/>
    <col min="4609" max="4609" width="3" style="20" customWidth="1"/>
    <col min="4610" max="4610" width="100" style="20" customWidth="1"/>
    <col min="4611" max="4612" width="14.140625" style="20" customWidth="1"/>
    <col min="4613" max="4613" width="11.7109375" style="20" customWidth="1"/>
    <col min="4614" max="4614" width="14.140625" style="20" customWidth="1"/>
    <col min="4615" max="4864" width="9.140625" style="20"/>
    <col min="4865" max="4865" width="3" style="20" customWidth="1"/>
    <col min="4866" max="4866" width="100" style="20" customWidth="1"/>
    <col min="4867" max="4868" width="14.140625" style="20" customWidth="1"/>
    <col min="4869" max="4869" width="11.7109375" style="20" customWidth="1"/>
    <col min="4870" max="4870" width="14.140625" style="20" customWidth="1"/>
    <col min="4871" max="5120" width="9.140625" style="20"/>
    <col min="5121" max="5121" width="3" style="20" customWidth="1"/>
    <col min="5122" max="5122" width="100" style="20" customWidth="1"/>
    <col min="5123" max="5124" width="14.140625" style="20" customWidth="1"/>
    <col min="5125" max="5125" width="11.7109375" style="20" customWidth="1"/>
    <col min="5126" max="5126" width="14.140625" style="20" customWidth="1"/>
    <col min="5127" max="5376" width="9.140625" style="20"/>
    <col min="5377" max="5377" width="3" style="20" customWidth="1"/>
    <col min="5378" max="5378" width="100" style="20" customWidth="1"/>
    <col min="5379" max="5380" width="14.140625" style="20" customWidth="1"/>
    <col min="5381" max="5381" width="11.7109375" style="20" customWidth="1"/>
    <col min="5382" max="5382" width="14.140625" style="20" customWidth="1"/>
    <col min="5383" max="5632" width="9.140625" style="20"/>
    <col min="5633" max="5633" width="3" style="20" customWidth="1"/>
    <col min="5634" max="5634" width="100" style="20" customWidth="1"/>
    <col min="5635" max="5636" width="14.140625" style="20" customWidth="1"/>
    <col min="5637" max="5637" width="11.7109375" style="20" customWidth="1"/>
    <col min="5638" max="5638" width="14.140625" style="20" customWidth="1"/>
    <col min="5639" max="5888" width="9.140625" style="20"/>
    <col min="5889" max="5889" width="3" style="20" customWidth="1"/>
    <col min="5890" max="5890" width="100" style="20" customWidth="1"/>
    <col min="5891" max="5892" width="14.140625" style="20" customWidth="1"/>
    <col min="5893" max="5893" width="11.7109375" style="20" customWidth="1"/>
    <col min="5894" max="5894" width="14.140625" style="20" customWidth="1"/>
    <col min="5895" max="6144" width="9.140625" style="20"/>
    <col min="6145" max="6145" width="3" style="20" customWidth="1"/>
    <col min="6146" max="6146" width="100" style="20" customWidth="1"/>
    <col min="6147" max="6148" width="14.140625" style="20" customWidth="1"/>
    <col min="6149" max="6149" width="11.7109375" style="20" customWidth="1"/>
    <col min="6150" max="6150" width="14.140625" style="20" customWidth="1"/>
    <col min="6151" max="6400" width="9.140625" style="20"/>
    <col min="6401" max="6401" width="3" style="20" customWidth="1"/>
    <col min="6402" max="6402" width="100" style="20" customWidth="1"/>
    <col min="6403" max="6404" width="14.140625" style="20" customWidth="1"/>
    <col min="6405" max="6405" width="11.7109375" style="20" customWidth="1"/>
    <col min="6406" max="6406" width="14.140625" style="20" customWidth="1"/>
    <col min="6407" max="6656" width="9.140625" style="20"/>
    <col min="6657" max="6657" width="3" style="20" customWidth="1"/>
    <col min="6658" max="6658" width="100" style="20" customWidth="1"/>
    <col min="6659" max="6660" width="14.140625" style="20" customWidth="1"/>
    <col min="6661" max="6661" width="11.7109375" style="20" customWidth="1"/>
    <col min="6662" max="6662" width="14.140625" style="20" customWidth="1"/>
    <col min="6663" max="6912" width="9.140625" style="20"/>
    <col min="6913" max="6913" width="3" style="20" customWidth="1"/>
    <col min="6914" max="6914" width="100" style="20" customWidth="1"/>
    <col min="6915" max="6916" width="14.140625" style="20" customWidth="1"/>
    <col min="6917" max="6917" width="11.7109375" style="20" customWidth="1"/>
    <col min="6918" max="6918" width="14.140625" style="20" customWidth="1"/>
    <col min="6919" max="7168" width="9.140625" style="20"/>
    <col min="7169" max="7169" width="3" style="20" customWidth="1"/>
    <col min="7170" max="7170" width="100" style="20" customWidth="1"/>
    <col min="7171" max="7172" width="14.140625" style="20" customWidth="1"/>
    <col min="7173" max="7173" width="11.7109375" style="20" customWidth="1"/>
    <col min="7174" max="7174" width="14.140625" style="20" customWidth="1"/>
    <col min="7175" max="7424" width="9.140625" style="20"/>
    <col min="7425" max="7425" width="3" style="20" customWidth="1"/>
    <col min="7426" max="7426" width="100" style="20" customWidth="1"/>
    <col min="7427" max="7428" width="14.140625" style="20" customWidth="1"/>
    <col min="7429" max="7429" width="11.7109375" style="20" customWidth="1"/>
    <col min="7430" max="7430" width="14.140625" style="20" customWidth="1"/>
    <col min="7431" max="7680" width="9.140625" style="20"/>
    <col min="7681" max="7681" width="3" style="20" customWidth="1"/>
    <col min="7682" max="7682" width="100" style="20" customWidth="1"/>
    <col min="7683" max="7684" width="14.140625" style="20" customWidth="1"/>
    <col min="7685" max="7685" width="11.7109375" style="20" customWidth="1"/>
    <col min="7686" max="7686" width="14.140625" style="20" customWidth="1"/>
    <col min="7687" max="7936" width="9.140625" style="20"/>
    <col min="7937" max="7937" width="3" style="20" customWidth="1"/>
    <col min="7938" max="7938" width="100" style="20" customWidth="1"/>
    <col min="7939" max="7940" width="14.140625" style="20" customWidth="1"/>
    <col min="7941" max="7941" width="11.7109375" style="20" customWidth="1"/>
    <col min="7942" max="7942" width="14.140625" style="20" customWidth="1"/>
    <col min="7943" max="8192" width="9.140625" style="20"/>
    <col min="8193" max="8193" width="3" style="20" customWidth="1"/>
    <col min="8194" max="8194" width="100" style="20" customWidth="1"/>
    <col min="8195" max="8196" width="14.140625" style="20" customWidth="1"/>
    <col min="8197" max="8197" width="11.7109375" style="20" customWidth="1"/>
    <col min="8198" max="8198" width="14.140625" style="20" customWidth="1"/>
    <col min="8199" max="8448" width="9.140625" style="20"/>
    <col min="8449" max="8449" width="3" style="20" customWidth="1"/>
    <col min="8450" max="8450" width="100" style="20" customWidth="1"/>
    <col min="8451" max="8452" width="14.140625" style="20" customWidth="1"/>
    <col min="8453" max="8453" width="11.7109375" style="20" customWidth="1"/>
    <col min="8454" max="8454" width="14.140625" style="20" customWidth="1"/>
    <col min="8455" max="8704" width="9.140625" style="20"/>
    <col min="8705" max="8705" width="3" style="20" customWidth="1"/>
    <col min="8706" max="8706" width="100" style="20" customWidth="1"/>
    <col min="8707" max="8708" width="14.140625" style="20" customWidth="1"/>
    <col min="8709" max="8709" width="11.7109375" style="20" customWidth="1"/>
    <col min="8710" max="8710" width="14.140625" style="20" customWidth="1"/>
    <col min="8711" max="8960" width="9.140625" style="20"/>
    <col min="8961" max="8961" width="3" style="20" customWidth="1"/>
    <col min="8962" max="8962" width="100" style="20" customWidth="1"/>
    <col min="8963" max="8964" width="14.140625" style="20" customWidth="1"/>
    <col min="8965" max="8965" width="11.7109375" style="20" customWidth="1"/>
    <col min="8966" max="8966" width="14.140625" style="20" customWidth="1"/>
    <col min="8967" max="9216" width="9.140625" style="20"/>
    <col min="9217" max="9217" width="3" style="20" customWidth="1"/>
    <col min="9218" max="9218" width="100" style="20" customWidth="1"/>
    <col min="9219" max="9220" width="14.140625" style="20" customWidth="1"/>
    <col min="9221" max="9221" width="11.7109375" style="20" customWidth="1"/>
    <col min="9222" max="9222" width="14.140625" style="20" customWidth="1"/>
    <col min="9223" max="9472" width="9.140625" style="20"/>
    <col min="9473" max="9473" width="3" style="20" customWidth="1"/>
    <col min="9474" max="9474" width="100" style="20" customWidth="1"/>
    <col min="9475" max="9476" width="14.140625" style="20" customWidth="1"/>
    <col min="9477" max="9477" width="11.7109375" style="20" customWidth="1"/>
    <col min="9478" max="9478" width="14.140625" style="20" customWidth="1"/>
    <col min="9479" max="9728" width="9.140625" style="20"/>
    <col min="9729" max="9729" width="3" style="20" customWidth="1"/>
    <col min="9730" max="9730" width="100" style="20" customWidth="1"/>
    <col min="9731" max="9732" width="14.140625" style="20" customWidth="1"/>
    <col min="9733" max="9733" width="11.7109375" style="20" customWidth="1"/>
    <col min="9734" max="9734" width="14.140625" style="20" customWidth="1"/>
    <col min="9735" max="9984" width="9.140625" style="20"/>
    <col min="9985" max="9985" width="3" style="20" customWidth="1"/>
    <col min="9986" max="9986" width="100" style="20" customWidth="1"/>
    <col min="9987" max="9988" width="14.140625" style="20" customWidth="1"/>
    <col min="9989" max="9989" width="11.7109375" style="20" customWidth="1"/>
    <col min="9990" max="9990" width="14.140625" style="20" customWidth="1"/>
    <col min="9991" max="10240" width="9.140625" style="20"/>
    <col min="10241" max="10241" width="3" style="20" customWidth="1"/>
    <col min="10242" max="10242" width="100" style="20" customWidth="1"/>
    <col min="10243" max="10244" width="14.140625" style="20" customWidth="1"/>
    <col min="10245" max="10245" width="11.7109375" style="20" customWidth="1"/>
    <col min="10246" max="10246" width="14.140625" style="20" customWidth="1"/>
    <col min="10247" max="10496" width="9.140625" style="20"/>
    <col min="10497" max="10497" width="3" style="20" customWidth="1"/>
    <col min="10498" max="10498" width="100" style="20" customWidth="1"/>
    <col min="10499" max="10500" width="14.140625" style="20" customWidth="1"/>
    <col min="10501" max="10501" width="11.7109375" style="20" customWidth="1"/>
    <col min="10502" max="10502" width="14.140625" style="20" customWidth="1"/>
    <col min="10503" max="10752" width="9.140625" style="20"/>
    <col min="10753" max="10753" width="3" style="20" customWidth="1"/>
    <col min="10754" max="10754" width="100" style="20" customWidth="1"/>
    <col min="10755" max="10756" width="14.140625" style="20" customWidth="1"/>
    <col min="10757" max="10757" width="11.7109375" style="20" customWidth="1"/>
    <col min="10758" max="10758" width="14.140625" style="20" customWidth="1"/>
    <col min="10759" max="11008" width="9.140625" style="20"/>
    <col min="11009" max="11009" width="3" style="20" customWidth="1"/>
    <col min="11010" max="11010" width="100" style="20" customWidth="1"/>
    <col min="11011" max="11012" width="14.140625" style="20" customWidth="1"/>
    <col min="11013" max="11013" width="11.7109375" style="20" customWidth="1"/>
    <col min="11014" max="11014" width="14.140625" style="20" customWidth="1"/>
    <col min="11015" max="11264" width="9.140625" style="20"/>
    <col min="11265" max="11265" width="3" style="20" customWidth="1"/>
    <col min="11266" max="11266" width="100" style="20" customWidth="1"/>
    <col min="11267" max="11268" width="14.140625" style="20" customWidth="1"/>
    <col min="11269" max="11269" width="11.7109375" style="20" customWidth="1"/>
    <col min="11270" max="11270" width="14.140625" style="20" customWidth="1"/>
    <col min="11271" max="11520" width="9.140625" style="20"/>
    <col min="11521" max="11521" width="3" style="20" customWidth="1"/>
    <col min="11522" max="11522" width="100" style="20" customWidth="1"/>
    <col min="11523" max="11524" width="14.140625" style="20" customWidth="1"/>
    <col min="11525" max="11525" width="11.7109375" style="20" customWidth="1"/>
    <col min="11526" max="11526" width="14.140625" style="20" customWidth="1"/>
    <col min="11527" max="11776" width="9.140625" style="20"/>
    <col min="11777" max="11777" width="3" style="20" customWidth="1"/>
    <col min="11778" max="11778" width="100" style="20" customWidth="1"/>
    <col min="11779" max="11780" width="14.140625" style="20" customWidth="1"/>
    <col min="11781" max="11781" width="11.7109375" style="20" customWidth="1"/>
    <col min="11782" max="11782" width="14.140625" style="20" customWidth="1"/>
    <col min="11783" max="12032" width="9.140625" style="20"/>
    <col min="12033" max="12033" width="3" style="20" customWidth="1"/>
    <col min="12034" max="12034" width="100" style="20" customWidth="1"/>
    <col min="12035" max="12036" width="14.140625" style="20" customWidth="1"/>
    <col min="12037" max="12037" width="11.7109375" style="20" customWidth="1"/>
    <col min="12038" max="12038" width="14.140625" style="20" customWidth="1"/>
    <col min="12039" max="12288" width="9.140625" style="20"/>
    <col min="12289" max="12289" width="3" style="20" customWidth="1"/>
    <col min="12290" max="12290" width="100" style="20" customWidth="1"/>
    <col min="12291" max="12292" width="14.140625" style="20" customWidth="1"/>
    <col min="12293" max="12293" width="11.7109375" style="20" customWidth="1"/>
    <col min="12294" max="12294" width="14.140625" style="20" customWidth="1"/>
    <col min="12295" max="12544" width="9.140625" style="20"/>
    <col min="12545" max="12545" width="3" style="20" customWidth="1"/>
    <col min="12546" max="12546" width="100" style="20" customWidth="1"/>
    <col min="12547" max="12548" width="14.140625" style="20" customWidth="1"/>
    <col min="12549" max="12549" width="11.7109375" style="20" customWidth="1"/>
    <col min="12550" max="12550" width="14.140625" style="20" customWidth="1"/>
    <col min="12551" max="12800" width="9.140625" style="20"/>
    <col min="12801" max="12801" width="3" style="20" customWidth="1"/>
    <col min="12802" max="12802" width="100" style="20" customWidth="1"/>
    <col min="12803" max="12804" width="14.140625" style="20" customWidth="1"/>
    <col min="12805" max="12805" width="11.7109375" style="20" customWidth="1"/>
    <col min="12806" max="12806" width="14.140625" style="20" customWidth="1"/>
    <col min="12807" max="13056" width="9.140625" style="20"/>
    <col min="13057" max="13057" width="3" style="20" customWidth="1"/>
    <col min="13058" max="13058" width="100" style="20" customWidth="1"/>
    <col min="13059" max="13060" width="14.140625" style="20" customWidth="1"/>
    <col min="13061" max="13061" width="11.7109375" style="20" customWidth="1"/>
    <col min="13062" max="13062" width="14.140625" style="20" customWidth="1"/>
    <col min="13063" max="13312" width="9.140625" style="20"/>
    <col min="13313" max="13313" width="3" style="20" customWidth="1"/>
    <col min="13314" max="13314" width="100" style="20" customWidth="1"/>
    <col min="13315" max="13316" width="14.140625" style="20" customWidth="1"/>
    <col min="13317" max="13317" width="11.7109375" style="20" customWidth="1"/>
    <col min="13318" max="13318" width="14.140625" style="20" customWidth="1"/>
    <col min="13319" max="13568" width="9.140625" style="20"/>
    <col min="13569" max="13569" width="3" style="20" customWidth="1"/>
    <col min="13570" max="13570" width="100" style="20" customWidth="1"/>
    <col min="13571" max="13572" width="14.140625" style="20" customWidth="1"/>
    <col min="13573" max="13573" width="11.7109375" style="20" customWidth="1"/>
    <col min="13574" max="13574" width="14.140625" style="20" customWidth="1"/>
    <col min="13575" max="13824" width="9.140625" style="20"/>
    <col min="13825" max="13825" width="3" style="20" customWidth="1"/>
    <col min="13826" max="13826" width="100" style="20" customWidth="1"/>
    <col min="13827" max="13828" width="14.140625" style="20" customWidth="1"/>
    <col min="13829" max="13829" width="11.7109375" style="20" customWidth="1"/>
    <col min="13830" max="13830" width="14.140625" style="20" customWidth="1"/>
    <col min="13831" max="14080" width="9.140625" style="20"/>
    <col min="14081" max="14081" width="3" style="20" customWidth="1"/>
    <col min="14082" max="14082" width="100" style="20" customWidth="1"/>
    <col min="14083" max="14084" width="14.140625" style="20" customWidth="1"/>
    <col min="14085" max="14085" width="11.7109375" style="20" customWidth="1"/>
    <col min="14086" max="14086" width="14.140625" style="20" customWidth="1"/>
    <col min="14087" max="14336" width="9.140625" style="20"/>
    <col min="14337" max="14337" width="3" style="20" customWidth="1"/>
    <col min="14338" max="14338" width="100" style="20" customWidth="1"/>
    <col min="14339" max="14340" width="14.140625" style="20" customWidth="1"/>
    <col min="14341" max="14341" width="11.7109375" style="20" customWidth="1"/>
    <col min="14342" max="14342" width="14.140625" style="20" customWidth="1"/>
    <col min="14343" max="14592" width="9.140625" style="20"/>
    <col min="14593" max="14593" width="3" style="20" customWidth="1"/>
    <col min="14594" max="14594" width="100" style="20" customWidth="1"/>
    <col min="14595" max="14596" width="14.140625" style="20" customWidth="1"/>
    <col min="14597" max="14597" width="11.7109375" style="20" customWidth="1"/>
    <col min="14598" max="14598" width="14.140625" style="20" customWidth="1"/>
    <col min="14599" max="14848" width="9.140625" style="20"/>
    <col min="14849" max="14849" width="3" style="20" customWidth="1"/>
    <col min="14850" max="14850" width="100" style="20" customWidth="1"/>
    <col min="14851" max="14852" width="14.140625" style="20" customWidth="1"/>
    <col min="14853" max="14853" width="11.7109375" style="20" customWidth="1"/>
    <col min="14854" max="14854" width="14.140625" style="20" customWidth="1"/>
    <col min="14855" max="15104" width="9.140625" style="20"/>
    <col min="15105" max="15105" width="3" style="20" customWidth="1"/>
    <col min="15106" max="15106" width="100" style="20" customWidth="1"/>
    <col min="15107" max="15108" width="14.140625" style="20" customWidth="1"/>
    <col min="15109" max="15109" width="11.7109375" style="20" customWidth="1"/>
    <col min="15110" max="15110" width="14.140625" style="20" customWidth="1"/>
    <col min="15111" max="15360" width="9.140625" style="20"/>
    <col min="15361" max="15361" width="3" style="20" customWidth="1"/>
    <col min="15362" max="15362" width="100" style="20" customWidth="1"/>
    <col min="15363" max="15364" width="14.140625" style="20" customWidth="1"/>
    <col min="15365" max="15365" width="11.7109375" style="20" customWidth="1"/>
    <col min="15366" max="15366" width="14.140625" style="20" customWidth="1"/>
    <col min="15367" max="15616" width="9.140625" style="20"/>
    <col min="15617" max="15617" width="3" style="20" customWidth="1"/>
    <col min="15618" max="15618" width="100" style="20" customWidth="1"/>
    <col min="15619" max="15620" width="14.140625" style="20" customWidth="1"/>
    <col min="15621" max="15621" width="11.7109375" style="20" customWidth="1"/>
    <col min="15622" max="15622" width="14.140625" style="20" customWidth="1"/>
    <col min="15623" max="15872" width="9.140625" style="20"/>
    <col min="15873" max="15873" width="3" style="20" customWidth="1"/>
    <col min="15874" max="15874" width="100" style="20" customWidth="1"/>
    <col min="15875" max="15876" width="14.140625" style="20" customWidth="1"/>
    <col min="15877" max="15877" width="11.7109375" style="20" customWidth="1"/>
    <col min="15878" max="15878" width="14.140625" style="20" customWidth="1"/>
    <col min="15879" max="16128" width="9.140625" style="20"/>
    <col min="16129" max="16129" width="3" style="20" customWidth="1"/>
    <col min="16130" max="16130" width="100" style="20" customWidth="1"/>
    <col min="16131" max="16132" width="14.140625" style="20" customWidth="1"/>
    <col min="16133" max="16133" width="11.7109375" style="20" customWidth="1"/>
    <col min="16134" max="16134" width="14.140625" style="20" customWidth="1"/>
    <col min="16135" max="16384" width="9.140625" style="20"/>
  </cols>
  <sheetData>
    <row r="1" spans="1:6" customFormat="1" ht="15" x14ac:dyDescent="0.25">
      <c r="B1" s="103" t="s">
        <v>334</v>
      </c>
      <c r="C1" s="106"/>
      <c r="D1" s="106"/>
      <c r="E1" s="106"/>
      <c r="F1" s="106"/>
    </row>
    <row r="2" spans="1:6" customFormat="1" ht="15" x14ac:dyDescent="0.25">
      <c r="B2" s="106"/>
      <c r="C2" s="106"/>
      <c r="D2" s="106"/>
      <c r="E2" s="106"/>
      <c r="F2" s="106"/>
    </row>
    <row r="3" spans="1:6" customFormat="1" ht="15" x14ac:dyDescent="0.25">
      <c r="B3" s="106"/>
      <c r="C3" s="106"/>
      <c r="D3" s="106"/>
      <c r="E3" s="106"/>
      <c r="F3" s="106"/>
    </row>
    <row r="4" spans="1:6" x14ac:dyDescent="0.2">
      <c r="A4" s="99"/>
      <c r="B4" s="99"/>
      <c r="C4" s="90"/>
      <c r="D4" s="91"/>
    </row>
    <row r="5" spans="1:6" x14ac:dyDescent="0.2">
      <c r="A5" s="99"/>
      <c r="B5" s="99"/>
      <c r="C5" s="90"/>
      <c r="D5" s="92"/>
    </row>
    <row r="7" spans="1:6" x14ac:dyDescent="0.2">
      <c r="A7" s="100" t="s">
        <v>0</v>
      </c>
      <c r="B7" s="99"/>
      <c r="C7" s="99"/>
    </row>
    <row r="8" spans="1:6" x14ac:dyDescent="0.2">
      <c r="A8" s="93"/>
    </row>
    <row r="9" spans="1:6" x14ac:dyDescent="0.2">
      <c r="A9" s="93"/>
      <c r="B9" s="101" t="s">
        <v>1</v>
      </c>
      <c r="C9" s="102"/>
      <c r="D9" s="102"/>
    </row>
    <row r="10" spans="1:6" x14ac:dyDescent="0.2">
      <c r="A10" s="93"/>
      <c r="B10" s="94"/>
      <c r="C10" s="95"/>
      <c r="D10" s="95"/>
    </row>
    <row r="11" spans="1:6" x14ac:dyDescent="0.2">
      <c r="A11" s="93"/>
      <c r="B11" s="93" t="s">
        <v>2</v>
      </c>
    </row>
    <row r="12" spans="1:6" ht="38.25" customHeight="1" x14ac:dyDescent="0.2">
      <c r="A12" s="93"/>
      <c r="B12" s="103" t="s">
        <v>3</v>
      </c>
      <c r="C12" s="103"/>
      <c r="D12" s="103"/>
      <c r="E12" s="103"/>
      <c r="F12" s="103"/>
    </row>
    <row r="13" spans="1:6" ht="14.25" customHeight="1" x14ac:dyDescent="0.2">
      <c r="A13" s="93"/>
    </row>
    <row r="14" spans="1:6" ht="26.25" customHeight="1" x14ac:dyDescent="0.2">
      <c r="A14" s="104" t="s">
        <v>4</v>
      </c>
      <c r="B14" s="105"/>
      <c r="C14" s="96" t="s">
        <v>5</v>
      </c>
      <c r="D14" s="97" t="s">
        <v>6</v>
      </c>
      <c r="E14" s="96" t="s">
        <v>7</v>
      </c>
    </row>
    <row r="15" spans="1:6" x14ac:dyDescent="0.2">
      <c r="A15" s="56"/>
      <c r="B15" s="56"/>
      <c r="C15" s="56"/>
      <c r="D15" s="56"/>
      <c r="E15" s="56"/>
    </row>
    <row r="16" spans="1:6" x14ac:dyDescent="0.2">
      <c r="A16" s="48" t="s">
        <v>8</v>
      </c>
      <c r="B16" s="48" t="s">
        <v>9</v>
      </c>
      <c r="C16" s="56"/>
      <c r="D16" s="56"/>
      <c r="E16" s="56"/>
    </row>
    <row r="17" spans="1:7" x14ac:dyDescent="0.2">
      <c r="A17" s="48"/>
      <c r="B17" s="48" t="s">
        <v>10</v>
      </c>
      <c r="C17" s="49">
        <f>SUM(C18:C19)</f>
        <v>3905552.91</v>
      </c>
      <c r="D17" s="49">
        <f>D18+D19</f>
        <v>107686.92</v>
      </c>
      <c r="E17" s="49">
        <f>E18+E19</f>
        <v>4013239.83</v>
      </c>
    </row>
    <row r="18" spans="1:7" x14ac:dyDescent="0.2">
      <c r="A18" s="56">
        <v>6</v>
      </c>
      <c r="B18" s="56" t="s">
        <v>11</v>
      </c>
      <c r="C18" s="57">
        <v>3895552.91</v>
      </c>
      <c r="D18" s="57">
        <v>107686.92</v>
      </c>
      <c r="E18" s="57">
        <f>C18+D18</f>
        <v>4003239.83</v>
      </c>
    </row>
    <row r="19" spans="1:7" x14ac:dyDescent="0.2">
      <c r="A19" s="48">
        <v>7</v>
      </c>
      <c r="B19" s="56" t="s">
        <v>12</v>
      </c>
      <c r="C19" s="57">
        <v>10000</v>
      </c>
      <c r="D19" s="57">
        <v>0</v>
      </c>
      <c r="E19" s="57">
        <f>C19+D19</f>
        <v>10000</v>
      </c>
    </row>
    <row r="20" spans="1:7" x14ac:dyDescent="0.2">
      <c r="A20" s="48"/>
      <c r="B20" s="48" t="s">
        <v>13</v>
      </c>
      <c r="C20" s="49">
        <f>SUM(C21:C22)</f>
        <v>5234191.51</v>
      </c>
      <c r="D20" s="49">
        <f>D21+D22</f>
        <v>995972.95</v>
      </c>
      <c r="E20" s="49">
        <f>E21+E22</f>
        <v>6230164.46</v>
      </c>
      <c r="G20" s="21"/>
    </row>
    <row r="21" spans="1:7" x14ac:dyDescent="0.2">
      <c r="A21" s="48">
        <v>3</v>
      </c>
      <c r="B21" s="56" t="s">
        <v>14</v>
      </c>
      <c r="C21" s="57">
        <v>2612021</v>
      </c>
      <c r="D21" s="57">
        <v>312849.12</v>
      </c>
      <c r="E21" s="57">
        <f>C21+D21</f>
        <v>2924870.12</v>
      </c>
    </row>
    <row r="22" spans="1:7" x14ac:dyDescent="0.2">
      <c r="A22" s="48">
        <v>4</v>
      </c>
      <c r="B22" s="56" t="s">
        <v>15</v>
      </c>
      <c r="C22" s="57">
        <v>2622170.5099999998</v>
      </c>
      <c r="D22" s="57">
        <v>683123.83</v>
      </c>
      <c r="E22" s="57">
        <f>C22+D22</f>
        <v>3305294.34</v>
      </c>
    </row>
    <row r="23" spans="1:7" x14ac:dyDescent="0.2">
      <c r="A23" s="48" t="s">
        <v>16</v>
      </c>
      <c r="B23" s="48" t="s">
        <v>17</v>
      </c>
      <c r="C23" s="49">
        <f>C17-C20</f>
        <v>-1328638.6000000001</v>
      </c>
      <c r="D23" s="49">
        <f>D17-D20</f>
        <v>-888286.03</v>
      </c>
      <c r="E23" s="49">
        <f>E17-E20</f>
        <v>-2216924.63</v>
      </c>
    </row>
    <row r="24" spans="1:7" x14ac:dyDescent="0.2">
      <c r="A24" s="56"/>
      <c r="B24" s="56"/>
      <c r="C24" s="56"/>
      <c r="D24" s="56"/>
      <c r="E24" s="56"/>
    </row>
    <row r="25" spans="1:7" x14ac:dyDescent="0.2">
      <c r="A25" s="48" t="s">
        <v>18</v>
      </c>
      <c r="B25" s="48" t="s">
        <v>19</v>
      </c>
      <c r="C25" s="56"/>
      <c r="D25" s="56"/>
      <c r="E25" s="56"/>
    </row>
    <row r="26" spans="1:7" x14ac:dyDescent="0.2">
      <c r="A26" s="56">
        <v>8</v>
      </c>
      <c r="B26" s="56" t="s">
        <v>20</v>
      </c>
      <c r="C26" s="57">
        <v>0</v>
      </c>
      <c r="D26" s="57">
        <v>0</v>
      </c>
      <c r="E26" s="57">
        <v>0</v>
      </c>
    </row>
    <row r="27" spans="1:7" x14ac:dyDescent="0.2">
      <c r="A27" s="48">
        <v>5</v>
      </c>
      <c r="B27" s="56" t="s">
        <v>21</v>
      </c>
      <c r="C27" s="57">
        <v>66361.399999999994</v>
      </c>
      <c r="D27" s="57">
        <v>0</v>
      </c>
      <c r="E27" s="57">
        <v>66361.399999999994</v>
      </c>
    </row>
    <row r="28" spans="1:7" x14ac:dyDescent="0.2">
      <c r="A28" s="48" t="s">
        <v>16</v>
      </c>
      <c r="B28" s="48" t="s">
        <v>22</v>
      </c>
      <c r="C28" s="49">
        <f>C26-C27</f>
        <v>-66361.399999999994</v>
      </c>
      <c r="D28" s="49">
        <v>0</v>
      </c>
      <c r="E28" s="49">
        <f>C28+D28</f>
        <v>-66361.399999999994</v>
      </c>
    </row>
    <row r="29" spans="1:7" x14ac:dyDescent="0.2">
      <c r="A29" s="48"/>
      <c r="B29" s="48" t="s">
        <v>23</v>
      </c>
      <c r="C29" s="49">
        <f>C28</f>
        <v>-66361.399999999994</v>
      </c>
      <c r="D29" s="49">
        <v>0</v>
      </c>
      <c r="E29" s="49">
        <f>E26-E27</f>
        <v>-66361.399999999994</v>
      </c>
    </row>
    <row r="30" spans="1:7" x14ac:dyDescent="0.2">
      <c r="A30" s="56"/>
      <c r="B30" s="56"/>
      <c r="C30" s="56"/>
      <c r="D30" s="56"/>
      <c r="E30" s="56"/>
    </row>
    <row r="31" spans="1:7" x14ac:dyDescent="0.2">
      <c r="A31" s="48" t="s">
        <v>24</v>
      </c>
      <c r="B31" s="48" t="s">
        <v>25</v>
      </c>
      <c r="C31" s="56"/>
      <c r="D31" s="56"/>
      <c r="E31" s="56"/>
    </row>
    <row r="32" spans="1:7" ht="14.25" x14ac:dyDescent="0.2">
      <c r="A32" s="56"/>
      <c r="B32" s="48" t="s">
        <v>26</v>
      </c>
      <c r="C32" s="49">
        <v>1395000</v>
      </c>
      <c r="D32" s="98">
        <v>888286.03</v>
      </c>
      <c r="E32" s="49">
        <f>C32+D32</f>
        <v>2283286.0299999998</v>
      </c>
    </row>
    <row r="33" spans="1:5" x14ac:dyDescent="0.2">
      <c r="A33" s="56"/>
      <c r="B33" s="48" t="s">
        <v>27</v>
      </c>
      <c r="C33" s="49">
        <v>0</v>
      </c>
      <c r="D33" s="49">
        <v>0</v>
      </c>
      <c r="E33" s="49">
        <v>0</v>
      </c>
    </row>
    <row r="34" spans="1:5" x14ac:dyDescent="0.2">
      <c r="A34" s="56"/>
      <c r="B34" s="48" t="s">
        <v>28</v>
      </c>
      <c r="C34" s="49">
        <v>0</v>
      </c>
      <c r="D34" s="49">
        <v>0</v>
      </c>
      <c r="E34" s="49">
        <v>0</v>
      </c>
    </row>
  </sheetData>
  <mergeCells count="7">
    <mergeCell ref="A14:B14"/>
    <mergeCell ref="B1:F3"/>
    <mergeCell ref="A4:B4"/>
    <mergeCell ref="A5:B5"/>
    <mergeCell ref="A7:C7"/>
    <mergeCell ref="B9:D9"/>
    <mergeCell ref="B12:F12"/>
  </mergeCells>
  <pageMargins left="0.75" right="0.75" top="1" bottom="1" header="0.5" footer="0.5"/>
  <pageSetup scale="60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M7"/>
  <sheetViews>
    <sheetView workbookViewId="0">
      <selection activeCell="U12" sqref="U12"/>
    </sheetView>
  </sheetViews>
  <sheetFormatPr defaultColWidth="9" defaultRowHeight="15" x14ac:dyDescent="0.25"/>
  <sheetData>
    <row r="3" spans="1:13" x14ac:dyDescent="0.25">
      <c r="A3" s="118" t="s">
        <v>212</v>
      </c>
      <c r="B3" s="118"/>
      <c r="C3" s="118"/>
      <c r="D3" s="118"/>
      <c r="E3" s="118"/>
      <c r="F3" s="118"/>
      <c r="G3" s="118"/>
    </row>
    <row r="5" spans="1:13" x14ac:dyDescent="0.25">
      <c r="A5" s="115" t="s">
        <v>213</v>
      </c>
      <c r="B5" s="115"/>
      <c r="C5" s="115"/>
      <c r="D5" s="115"/>
      <c r="E5" s="115"/>
      <c r="F5" s="115"/>
      <c r="G5" s="115"/>
    </row>
    <row r="7" spans="1:13" ht="30" customHeight="1" x14ac:dyDescent="0.25">
      <c r="A7" s="119" t="s">
        <v>214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</sheetData>
  <mergeCells count="3">
    <mergeCell ref="A3:G3"/>
    <mergeCell ref="A5:G5"/>
    <mergeCell ref="A7:M7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70"/>
  <sheetViews>
    <sheetView topLeftCell="A441" workbookViewId="0">
      <selection activeCell="J442" sqref="J442"/>
    </sheetView>
  </sheetViews>
  <sheetFormatPr defaultColWidth="9.140625" defaultRowHeight="12.75" x14ac:dyDescent="0.2"/>
  <cols>
    <col min="1" max="1" width="10" style="2" customWidth="1"/>
    <col min="2" max="2" width="62.85546875" style="2" customWidth="1"/>
    <col min="3" max="3" width="13.42578125" style="2" customWidth="1"/>
    <col min="4" max="4" width="17.5703125" style="2" customWidth="1"/>
    <col min="5" max="5" width="17.85546875" style="2" hidden="1" customWidth="1"/>
    <col min="6" max="6" width="14.42578125" style="2" customWidth="1"/>
    <col min="7" max="16384" width="9.140625" style="2"/>
  </cols>
  <sheetData>
    <row r="1" spans="1:6" x14ac:dyDescent="0.2">
      <c r="A1" s="110" t="s">
        <v>215</v>
      </c>
      <c r="B1" s="110"/>
      <c r="C1" s="110"/>
      <c r="D1" s="110"/>
      <c r="E1" s="110"/>
    </row>
    <row r="2" spans="1:6" x14ac:dyDescent="0.2">
      <c r="A2" s="110"/>
      <c r="B2" s="110"/>
      <c r="C2" s="110"/>
      <c r="D2" s="110"/>
      <c r="E2" s="110"/>
    </row>
    <row r="3" spans="1:6" ht="25.5" x14ac:dyDescent="0.2">
      <c r="A3" s="3"/>
      <c r="B3" s="4"/>
      <c r="C3" s="4" t="s">
        <v>102</v>
      </c>
      <c r="D3" s="4" t="s">
        <v>103</v>
      </c>
      <c r="E3" s="3" t="s">
        <v>104</v>
      </c>
      <c r="F3" s="4" t="s">
        <v>105</v>
      </c>
    </row>
    <row r="4" spans="1:6" x14ac:dyDescent="0.2">
      <c r="A4" s="4" t="s">
        <v>106</v>
      </c>
      <c r="B4" s="4"/>
      <c r="C4" s="5">
        <v>5300552.91</v>
      </c>
      <c r="D4" s="5">
        <v>995972.95</v>
      </c>
      <c r="E4" s="5">
        <v>18.79</v>
      </c>
      <c r="F4" s="5">
        <v>6296525.8600000003</v>
      </c>
    </row>
    <row r="5" spans="1:6" x14ac:dyDescent="0.2">
      <c r="A5" s="6" t="s">
        <v>216</v>
      </c>
      <c r="B5" s="6"/>
      <c r="C5" s="7">
        <v>136000</v>
      </c>
      <c r="D5" s="7">
        <v>14688</v>
      </c>
      <c r="E5" s="7">
        <v>10.8</v>
      </c>
      <c r="F5" s="7">
        <v>150688</v>
      </c>
    </row>
    <row r="6" spans="1:6" x14ac:dyDescent="0.2">
      <c r="A6" s="8" t="s">
        <v>217</v>
      </c>
      <c r="B6" s="8"/>
      <c r="C6" s="9">
        <v>43000</v>
      </c>
      <c r="D6" s="9">
        <v>9188</v>
      </c>
      <c r="E6" s="9">
        <v>21.37</v>
      </c>
      <c r="F6" s="9">
        <v>52188</v>
      </c>
    </row>
    <row r="7" spans="1:6" x14ac:dyDescent="0.2">
      <c r="A7" s="10" t="s">
        <v>83</v>
      </c>
      <c r="B7" s="10"/>
      <c r="C7" s="11">
        <v>43000</v>
      </c>
      <c r="D7" s="11">
        <v>-6100</v>
      </c>
      <c r="E7" s="11">
        <v>-14.19</v>
      </c>
      <c r="F7" s="11">
        <v>36900</v>
      </c>
    </row>
    <row r="8" spans="1:6" x14ac:dyDescent="0.2">
      <c r="A8" s="12" t="s">
        <v>84</v>
      </c>
      <c r="B8" s="12"/>
      <c r="C8" s="13">
        <v>43000</v>
      </c>
      <c r="D8" s="13">
        <v>-6100</v>
      </c>
      <c r="E8" s="13">
        <v>-14.19</v>
      </c>
      <c r="F8" s="13">
        <v>36900</v>
      </c>
    </row>
    <row r="9" spans="1:6" x14ac:dyDescent="0.2">
      <c r="A9" s="14" t="s">
        <v>218</v>
      </c>
      <c r="B9" s="14"/>
      <c r="C9" s="15">
        <v>43000</v>
      </c>
      <c r="D9" s="15">
        <v>-6100</v>
      </c>
      <c r="E9" s="15">
        <v>-14.19</v>
      </c>
      <c r="F9" s="15">
        <v>36900</v>
      </c>
    </row>
    <row r="10" spans="1:6" x14ac:dyDescent="0.2">
      <c r="A10" s="16" t="s">
        <v>219</v>
      </c>
      <c r="B10" s="16"/>
      <c r="C10" s="17">
        <v>43000</v>
      </c>
      <c r="D10" s="17">
        <v>-6100</v>
      </c>
      <c r="E10" s="17">
        <v>-14.19</v>
      </c>
      <c r="F10" s="17">
        <v>36900</v>
      </c>
    </row>
    <row r="11" spans="1:6" x14ac:dyDescent="0.2">
      <c r="A11" s="18" t="s">
        <v>220</v>
      </c>
      <c r="B11" s="18"/>
      <c r="C11" s="19">
        <v>7000</v>
      </c>
      <c r="D11" s="19">
        <v>0</v>
      </c>
      <c r="E11" s="19">
        <v>0</v>
      </c>
      <c r="F11" s="19">
        <v>7000</v>
      </c>
    </row>
    <row r="12" spans="1:6" x14ac:dyDescent="0.2">
      <c r="A12" s="4" t="s">
        <v>56</v>
      </c>
      <c r="B12" s="4" t="s">
        <v>14</v>
      </c>
      <c r="C12" s="5">
        <v>7000</v>
      </c>
      <c r="D12" s="5">
        <v>0</v>
      </c>
      <c r="E12" s="5">
        <v>0</v>
      </c>
      <c r="F12" s="5">
        <v>7000</v>
      </c>
    </row>
    <row r="13" spans="1:6" x14ac:dyDescent="0.2">
      <c r="A13" s="20" t="s">
        <v>59</v>
      </c>
      <c r="B13" s="20" t="s">
        <v>60</v>
      </c>
      <c r="C13" s="21">
        <v>7000</v>
      </c>
      <c r="D13" s="21">
        <v>0</v>
      </c>
      <c r="E13" s="21">
        <v>0</v>
      </c>
      <c r="F13" s="21">
        <v>7000</v>
      </c>
    </row>
    <row r="14" spans="1:6" x14ac:dyDescent="0.2">
      <c r="A14" s="18" t="s">
        <v>221</v>
      </c>
      <c r="B14" s="18"/>
      <c r="C14" s="19">
        <v>3500</v>
      </c>
      <c r="D14" s="19">
        <v>250</v>
      </c>
      <c r="E14" s="19">
        <v>7.14</v>
      </c>
      <c r="F14" s="19">
        <v>3750</v>
      </c>
    </row>
    <row r="15" spans="1:6" x14ac:dyDescent="0.2">
      <c r="A15" s="4" t="s">
        <v>56</v>
      </c>
      <c r="B15" s="4" t="s">
        <v>14</v>
      </c>
      <c r="C15" s="5">
        <v>3500</v>
      </c>
      <c r="D15" s="5">
        <v>250</v>
      </c>
      <c r="E15" s="5">
        <v>7.14</v>
      </c>
      <c r="F15" s="5">
        <v>3750</v>
      </c>
    </row>
    <row r="16" spans="1:6" x14ac:dyDescent="0.2">
      <c r="A16" s="20" t="s">
        <v>59</v>
      </c>
      <c r="B16" s="20" t="s">
        <v>60</v>
      </c>
      <c r="C16" s="21">
        <v>3500</v>
      </c>
      <c r="D16" s="21">
        <v>250</v>
      </c>
      <c r="E16" s="21">
        <v>7.14</v>
      </c>
      <c r="F16" s="21">
        <v>3750</v>
      </c>
    </row>
    <row r="17" spans="1:6" x14ac:dyDescent="0.2">
      <c r="A17" s="18" t="s">
        <v>222</v>
      </c>
      <c r="B17" s="18"/>
      <c r="C17" s="19">
        <v>2500</v>
      </c>
      <c r="D17" s="19">
        <v>0</v>
      </c>
      <c r="E17" s="19">
        <v>0</v>
      </c>
      <c r="F17" s="19">
        <v>2500</v>
      </c>
    </row>
    <row r="18" spans="1:6" x14ac:dyDescent="0.2">
      <c r="A18" s="4" t="s">
        <v>56</v>
      </c>
      <c r="B18" s="4" t="s">
        <v>14</v>
      </c>
      <c r="C18" s="5">
        <v>2500</v>
      </c>
      <c r="D18" s="5">
        <v>0</v>
      </c>
      <c r="E18" s="5">
        <v>0</v>
      </c>
      <c r="F18" s="5">
        <v>2500</v>
      </c>
    </row>
    <row r="19" spans="1:6" x14ac:dyDescent="0.2">
      <c r="A19" s="20" t="s">
        <v>69</v>
      </c>
      <c r="B19" s="20" t="s">
        <v>223</v>
      </c>
      <c r="C19" s="21">
        <v>2500</v>
      </c>
      <c r="D19" s="21">
        <v>0</v>
      </c>
      <c r="E19" s="21">
        <v>0</v>
      </c>
      <c r="F19" s="21">
        <v>2500</v>
      </c>
    </row>
    <row r="20" spans="1:6" x14ac:dyDescent="0.2">
      <c r="A20" s="18" t="s">
        <v>224</v>
      </c>
      <c r="B20" s="18"/>
      <c r="C20" s="19">
        <v>8000</v>
      </c>
      <c r="D20" s="19">
        <v>1400</v>
      </c>
      <c r="E20" s="19">
        <v>17.5</v>
      </c>
      <c r="F20" s="19">
        <v>9400</v>
      </c>
    </row>
    <row r="21" spans="1:6" x14ac:dyDescent="0.2">
      <c r="A21" s="4" t="s">
        <v>56</v>
      </c>
      <c r="B21" s="4" t="s">
        <v>14</v>
      </c>
      <c r="C21" s="5">
        <v>8000</v>
      </c>
      <c r="D21" s="5">
        <v>1400</v>
      </c>
      <c r="E21" s="5">
        <v>17.5</v>
      </c>
      <c r="F21" s="5">
        <v>9400</v>
      </c>
    </row>
    <row r="22" spans="1:6" x14ac:dyDescent="0.2">
      <c r="A22" s="20" t="s">
        <v>59</v>
      </c>
      <c r="B22" s="20" t="s">
        <v>60</v>
      </c>
      <c r="C22" s="21">
        <v>8000</v>
      </c>
      <c r="D22" s="21">
        <v>1400</v>
      </c>
      <c r="E22" s="21">
        <v>17.5</v>
      </c>
      <c r="F22" s="21">
        <v>9400</v>
      </c>
    </row>
    <row r="23" spans="1:6" x14ac:dyDescent="0.2">
      <c r="A23" s="18" t="s">
        <v>225</v>
      </c>
      <c r="B23" s="18"/>
      <c r="C23" s="19">
        <v>22000</v>
      </c>
      <c r="D23" s="19">
        <v>-7750</v>
      </c>
      <c r="E23" s="19">
        <v>-35.229999999999997</v>
      </c>
      <c r="F23" s="19">
        <v>14250</v>
      </c>
    </row>
    <row r="24" spans="1:6" x14ac:dyDescent="0.2">
      <c r="A24" s="4" t="s">
        <v>56</v>
      </c>
      <c r="B24" s="4" t="s">
        <v>14</v>
      </c>
      <c r="C24" s="5">
        <v>22000</v>
      </c>
      <c r="D24" s="5">
        <v>-7750</v>
      </c>
      <c r="E24" s="5">
        <v>-35.229999999999997</v>
      </c>
      <c r="F24" s="5">
        <v>14250</v>
      </c>
    </row>
    <row r="25" spans="1:6" x14ac:dyDescent="0.2">
      <c r="A25" s="20" t="s">
        <v>59</v>
      </c>
      <c r="B25" s="20" t="s">
        <v>60</v>
      </c>
      <c r="C25" s="21">
        <v>22000</v>
      </c>
      <c r="D25" s="21">
        <v>-7750</v>
      </c>
      <c r="E25" s="21">
        <v>-35.229999999999997</v>
      </c>
      <c r="F25" s="21">
        <v>14250</v>
      </c>
    </row>
    <row r="26" spans="1:6" x14ac:dyDescent="0.2">
      <c r="A26" s="10" t="s">
        <v>91</v>
      </c>
      <c r="B26" s="10"/>
      <c r="C26" s="11">
        <v>0</v>
      </c>
      <c r="D26" s="11">
        <v>15288</v>
      </c>
      <c r="E26" s="11">
        <v>100</v>
      </c>
      <c r="F26" s="11">
        <v>15288</v>
      </c>
    </row>
    <row r="27" spans="1:6" x14ac:dyDescent="0.2">
      <c r="A27" s="12" t="s">
        <v>92</v>
      </c>
      <c r="B27" s="12"/>
      <c r="C27" s="13">
        <v>0</v>
      </c>
      <c r="D27" s="13">
        <v>15288</v>
      </c>
      <c r="E27" s="13">
        <v>100</v>
      </c>
      <c r="F27" s="13">
        <v>15288</v>
      </c>
    </row>
    <row r="28" spans="1:6" x14ac:dyDescent="0.2">
      <c r="A28" s="14" t="s">
        <v>218</v>
      </c>
      <c r="B28" s="14"/>
      <c r="C28" s="15">
        <v>0</v>
      </c>
      <c r="D28" s="15">
        <v>15288</v>
      </c>
      <c r="E28" s="15">
        <v>100</v>
      </c>
      <c r="F28" s="15">
        <v>15288</v>
      </c>
    </row>
    <row r="29" spans="1:6" x14ac:dyDescent="0.2">
      <c r="A29" s="16" t="s">
        <v>219</v>
      </c>
      <c r="B29" s="16"/>
      <c r="C29" s="17">
        <v>0</v>
      </c>
      <c r="D29" s="17">
        <v>15288</v>
      </c>
      <c r="E29" s="17">
        <v>100</v>
      </c>
      <c r="F29" s="17">
        <v>15288</v>
      </c>
    </row>
    <row r="30" spans="1:6" x14ac:dyDescent="0.2">
      <c r="A30" s="18" t="s">
        <v>225</v>
      </c>
      <c r="B30" s="18"/>
      <c r="C30" s="19">
        <v>0</v>
      </c>
      <c r="D30" s="19">
        <v>15288</v>
      </c>
      <c r="E30" s="19">
        <v>100</v>
      </c>
      <c r="F30" s="19">
        <v>15288</v>
      </c>
    </row>
    <row r="31" spans="1:6" x14ac:dyDescent="0.2">
      <c r="A31" s="4" t="s">
        <v>56</v>
      </c>
      <c r="B31" s="4" t="s">
        <v>14</v>
      </c>
      <c r="C31" s="5">
        <v>0</v>
      </c>
      <c r="D31" s="5">
        <v>15288</v>
      </c>
      <c r="E31" s="5">
        <v>100</v>
      </c>
      <c r="F31" s="5">
        <v>15288</v>
      </c>
    </row>
    <row r="32" spans="1:6" x14ac:dyDescent="0.2">
      <c r="A32" s="20" t="s">
        <v>59</v>
      </c>
      <c r="B32" s="20" t="s">
        <v>60</v>
      </c>
      <c r="C32" s="21">
        <v>0</v>
      </c>
      <c r="D32" s="21">
        <v>15288</v>
      </c>
      <c r="E32" s="21">
        <v>100</v>
      </c>
      <c r="F32" s="21">
        <v>15288</v>
      </c>
    </row>
    <row r="33" spans="1:6" x14ac:dyDescent="0.2">
      <c r="A33" s="8" t="s">
        <v>226</v>
      </c>
      <c r="B33" s="8"/>
      <c r="C33" s="9">
        <v>93000</v>
      </c>
      <c r="D33" s="9">
        <v>5500</v>
      </c>
      <c r="E33" s="9">
        <v>5.91</v>
      </c>
      <c r="F33" s="9">
        <v>98500</v>
      </c>
    </row>
    <row r="34" spans="1:6" x14ac:dyDescent="0.2">
      <c r="A34" s="10" t="s">
        <v>83</v>
      </c>
      <c r="B34" s="10"/>
      <c r="C34" s="11">
        <v>93000</v>
      </c>
      <c r="D34" s="11">
        <v>5500</v>
      </c>
      <c r="E34" s="11">
        <v>5.91</v>
      </c>
      <c r="F34" s="11">
        <v>98500</v>
      </c>
    </row>
    <row r="35" spans="1:6" x14ac:dyDescent="0.2">
      <c r="A35" s="12" t="s">
        <v>84</v>
      </c>
      <c r="B35" s="12"/>
      <c r="C35" s="13">
        <v>93000</v>
      </c>
      <c r="D35" s="13">
        <v>5500</v>
      </c>
      <c r="E35" s="13">
        <v>5.91</v>
      </c>
      <c r="F35" s="13">
        <v>98500</v>
      </c>
    </row>
    <row r="36" spans="1:6" x14ac:dyDescent="0.2">
      <c r="A36" s="14" t="s">
        <v>218</v>
      </c>
      <c r="B36" s="14"/>
      <c r="C36" s="15">
        <v>93000</v>
      </c>
      <c r="D36" s="15">
        <v>5500</v>
      </c>
      <c r="E36" s="15">
        <v>5.91</v>
      </c>
      <c r="F36" s="15">
        <v>98500</v>
      </c>
    </row>
    <row r="37" spans="1:6" x14ac:dyDescent="0.2">
      <c r="A37" s="16" t="s">
        <v>227</v>
      </c>
      <c r="B37" s="16"/>
      <c r="C37" s="17">
        <v>93000</v>
      </c>
      <c r="D37" s="17">
        <v>5500</v>
      </c>
      <c r="E37" s="17">
        <v>5.91</v>
      </c>
      <c r="F37" s="17">
        <v>98500</v>
      </c>
    </row>
    <row r="38" spans="1:6" x14ac:dyDescent="0.2">
      <c r="A38" s="18" t="s">
        <v>228</v>
      </c>
      <c r="B38" s="18"/>
      <c r="C38" s="19">
        <v>67500</v>
      </c>
      <c r="D38" s="19">
        <v>5500</v>
      </c>
      <c r="E38" s="19">
        <v>8.15</v>
      </c>
      <c r="F38" s="19">
        <v>73000</v>
      </c>
    </row>
    <row r="39" spans="1:6" x14ac:dyDescent="0.2">
      <c r="A39" s="4" t="s">
        <v>56</v>
      </c>
      <c r="B39" s="4" t="s">
        <v>14</v>
      </c>
      <c r="C39" s="5">
        <v>67500</v>
      </c>
      <c r="D39" s="5">
        <v>5500</v>
      </c>
      <c r="E39" s="5">
        <v>8.15</v>
      </c>
      <c r="F39" s="5">
        <v>73000</v>
      </c>
    </row>
    <row r="40" spans="1:6" x14ac:dyDescent="0.2">
      <c r="A40" s="20" t="s">
        <v>57</v>
      </c>
      <c r="B40" s="20" t="s">
        <v>58</v>
      </c>
      <c r="C40" s="21">
        <v>62500</v>
      </c>
      <c r="D40" s="21">
        <v>5000</v>
      </c>
      <c r="E40" s="21">
        <v>8</v>
      </c>
      <c r="F40" s="21">
        <v>67500</v>
      </c>
    </row>
    <row r="41" spans="1:6" x14ac:dyDescent="0.2">
      <c r="A41" s="20" t="s">
        <v>59</v>
      </c>
      <c r="B41" s="20" t="s">
        <v>60</v>
      </c>
      <c r="C41" s="21">
        <v>5000</v>
      </c>
      <c r="D41" s="21">
        <v>500</v>
      </c>
      <c r="E41" s="21">
        <v>10</v>
      </c>
      <c r="F41" s="21">
        <v>5500</v>
      </c>
    </row>
    <row r="42" spans="1:6" x14ac:dyDescent="0.2">
      <c r="A42" s="18" t="s">
        <v>229</v>
      </c>
      <c r="B42" s="18"/>
      <c r="C42" s="19">
        <v>15500</v>
      </c>
      <c r="D42" s="19">
        <v>0</v>
      </c>
      <c r="E42" s="19">
        <v>0</v>
      </c>
      <c r="F42" s="19">
        <v>15500</v>
      </c>
    </row>
    <row r="43" spans="1:6" x14ac:dyDescent="0.2">
      <c r="A43" s="4" t="s">
        <v>56</v>
      </c>
      <c r="B43" s="4" t="s">
        <v>14</v>
      </c>
      <c r="C43" s="5">
        <v>15500</v>
      </c>
      <c r="D43" s="5">
        <v>0</v>
      </c>
      <c r="E43" s="5">
        <v>0</v>
      </c>
      <c r="F43" s="5">
        <v>15500</v>
      </c>
    </row>
    <row r="44" spans="1:6" x14ac:dyDescent="0.2">
      <c r="A44" s="20" t="s">
        <v>59</v>
      </c>
      <c r="B44" s="20" t="s">
        <v>60</v>
      </c>
      <c r="C44" s="21">
        <v>15500</v>
      </c>
      <c r="D44" s="21">
        <v>0</v>
      </c>
      <c r="E44" s="21">
        <v>0</v>
      </c>
      <c r="F44" s="21">
        <v>15500</v>
      </c>
    </row>
    <row r="45" spans="1:6" x14ac:dyDescent="0.2">
      <c r="A45" s="18" t="s">
        <v>230</v>
      </c>
      <c r="B45" s="18"/>
      <c r="C45" s="19">
        <v>10000</v>
      </c>
      <c r="D45" s="19">
        <v>0</v>
      </c>
      <c r="E45" s="19">
        <v>0</v>
      </c>
      <c r="F45" s="19">
        <v>10000</v>
      </c>
    </row>
    <row r="46" spans="1:6" x14ac:dyDescent="0.2">
      <c r="A46" s="4" t="s">
        <v>56</v>
      </c>
      <c r="B46" s="4" t="s">
        <v>14</v>
      </c>
      <c r="C46" s="5">
        <v>10000</v>
      </c>
      <c r="D46" s="5">
        <v>0</v>
      </c>
      <c r="E46" s="5">
        <v>0</v>
      </c>
      <c r="F46" s="5">
        <v>10000</v>
      </c>
    </row>
    <row r="47" spans="1:6" x14ac:dyDescent="0.2">
      <c r="A47" s="20" t="s">
        <v>59</v>
      </c>
      <c r="B47" s="20" t="s">
        <v>60</v>
      </c>
      <c r="C47" s="21">
        <v>0</v>
      </c>
      <c r="D47" s="21">
        <v>0</v>
      </c>
      <c r="E47" s="21">
        <v>0</v>
      </c>
      <c r="F47" s="21">
        <v>0</v>
      </c>
    </row>
    <row r="48" spans="1:6" x14ac:dyDescent="0.2">
      <c r="A48" s="20" t="s">
        <v>69</v>
      </c>
      <c r="B48" s="20" t="s">
        <v>223</v>
      </c>
      <c r="C48" s="21">
        <v>10000</v>
      </c>
      <c r="D48" s="21">
        <v>0</v>
      </c>
      <c r="E48" s="21">
        <v>0</v>
      </c>
      <c r="F48" s="21">
        <v>10000</v>
      </c>
    </row>
    <row r="49" spans="1:6" x14ac:dyDescent="0.2">
      <c r="A49" s="6" t="s">
        <v>231</v>
      </c>
      <c r="B49" s="6"/>
      <c r="C49" s="7">
        <v>5164552.91</v>
      </c>
      <c r="D49" s="7">
        <v>981284.95</v>
      </c>
      <c r="E49" s="7">
        <v>19</v>
      </c>
      <c r="F49" s="7">
        <v>6145837.8600000003</v>
      </c>
    </row>
    <row r="50" spans="1:6" x14ac:dyDescent="0.2">
      <c r="A50" s="8" t="s">
        <v>232</v>
      </c>
      <c r="B50" s="8"/>
      <c r="C50" s="9">
        <v>4554312.91</v>
      </c>
      <c r="D50" s="9">
        <v>793117.09</v>
      </c>
      <c r="E50" s="9">
        <v>17.41</v>
      </c>
      <c r="F50" s="9">
        <v>5347430</v>
      </c>
    </row>
    <row r="51" spans="1:6" x14ac:dyDescent="0.2">
      <c r="A51" s="10" t="s">
        <v>83</v>
      </c>
      <c r="B51" s="10"/>
      <c r="C51" s="11">
        <v>1492630.13</v>
      </c>
      <c r="D51" s="11">
        <v>-48857.66</v>
      </c>
      <c r="E51" s="11">
        <v>-3.27</v>
      </c>
      <c r="F51" s="11">
        <v>1443772.47</v>
      </c>
    </row>
    <row r="52" spans="1:6" x14ac:dyDescent="0.2">
      <c r="A52" s="12" t="s">
        <v>84</v>
      </c>
      <c r="B52" s="12"/>
      <c r="C52" s="13">
        <v>1492630.13</v>
      </c>
      <c r="D52" s="13">
        <v>-48857.66</v>
      </c>
      <c r="E52" s="13">
        <v>-3.27</v>
      </c>
      <c r="F52" s="13">
        <v>1443772.47</v>
      </c>
    </row>
    <row r="53" spans="1:6" x14ac:dyDescent="0.2">
      <c r="A53" s="14" t="s">
        <v>218</v>
      </c>
      <c r="B53" s="14"/>
      <c r="C53" s="15">
        <v>1492630.13</v>
      </c>
      <c r="D53" s="15">
        <v>-48857.66</v>
      </c>
      <c r="E53" s="15">
        <v>-3.27</v>
      </c>
      <c r="F53" s="15">
        <v>1443772.47</v>
      </c>
    </row>
    <row r="54" spans="1:6" x14ac:dyDescent="0.2">
      <c r="A54" s="16" t="s">
        <v>233</v>
      </c>
      <c r="B54" s="16"/>
      <c r="C54" s="17">
        <v>393751.47</v>
      </c>
      <c r="D54" s="17">
        <v>45500</v>
      </c>
      <c r="E54" s="17">
        <v>11.56</v>
      </c>
      <c r="F54" s="17">
        <v>439251.47</v>
      </c>
    </row>
    <row r="55" spans="1:6" x14ac:dyDescent="0.2">
      <c r="A55" s="18" t="s">
        <v>234</v>
      </c>
      <c r="B55" s="18"/>
      <c r="C55" s="19">
        <v>171000</v>
      </c>
      <c r="D55" s="19">
        <v>3000</v>
      </c>
      <c r="E55" s="19">
        <v>1.75</v>
      </c>
      <c r="F55" s="19">
        <v>174000</v>
      </c>
    </row>
    <row r="56" spans="1:6" x14ac:dyDescent="0.2">
      <c r="A56" s="4" t="s">
        <v>56</v>
      </c>
      <c r="B56" s="4" t="s">
        <v>14</v>
      </c>
      <c r="C56" s="5">
        <v>171000</v>
      </c>
      <c r="D56" s="5">
        <v>3000</v>
      </c>
      <c r="E56" s="5">
        <v>1.75</v>
      </c>
      <c r="F56" s="5">
        <v>174000</v>
      </c>
    </row>
    <row r="57" spans="1:6" x14ac:dyDescent="0.2">
      <c r="A57" s="20" t="s">
        <v>57</v>
      </c>
      <c r="B57" s="20" t="s">
        <v>58</v>
      </c>
      <c r="C57" s="21">
        <v>162000</v>
      </c>
      <c r="D57" s="21">
        <v>1500</v>
      </c>
      <c r="E57" s="21">
        <v>0.93</v>
      </c>
      <c r="F57" s="21">
        <v>163500</v>
      </c>
    </row>
    <row r="58" spans="1:6" x14ac:dyDescent="0.2">
      <c r="A58" s="20" t="s">
        <v>59</v>
      </c>
      <c r="B58" s="20" t="s">
        <v>60</v>
      </c>
      <c r="C58" s="21">
        <v>9000</v>
      </c>
      <c r="D58" s="21">
        <v>1500</v>
      </c>
      <c r="E58" s="21">
        <v>16.670000000000002</v>
      </c>
      <c r="F58" s="21">
        <v>10500</v>
      </c>
    </row>
    <row r="59" spans="1:6" x14ac:dyDescent="0.2">
      <c r="A59" s="18" t="s">
        <v>235</v>
      </c>
      <c r="B59" s="18"/>
      <c r="C59" s="19">
        <v>198900</v>
      </c>
      <c r="D59" s="19">
        <v>9000</v>
      </c>
      <c r="E59" s="19">
        <v>4.5199999999999996</v>
      </c>
      <c r="F59" s="19">
        <v>207900</v>
      </c>
    </row>
    <row r="60" spans="1:6" x14ac:dyDescent="0.2">
      <c r="A60" s="4" t="s">
        <v>56</v>
      </c>
      <c r="B60" s="4" t="s">
        <v>14</v>
      </c>
      <c r="C60" s="5">
        <v>198900</v>
      </c>
      <c r="D60" s="5">
        <v>9000</v>
      </c>
      <c r="E60" s="5">
        <v>4.5199999999999996</v>
      </c>
      <c r="F60" s="5">
        <v>207900</v>
      </c>
    </row>
    <row r="61" spans="1:6" x14ac:dyDescent="0.2">
      <c r="A61" s="20" t="s">
        <v>59</v>
      </c>
      <c r="B61" s="20" t="s">
        <v>60</v>
      </c>
      <c r="C61" s="21">
        <v>192900</v>
      </c>
      <c r="D61" s="21">
        <v>9000</v>
      </c>
      <c r="E61" s="21">
        <v>4.67</v>
      </c>
      <c r="F61" s="21">
        <v>201900</v>
      </c>
    </row>
    <row r="62" spans="1:6" x14ac:dyDescent="0.2">
      <c r="A62" s="20" t="s">
        <v>65</v>
      </c>
      <c r="B62" s="20" t="s">
        <v>66</v>
      </c>
      <c r="C62" s="21">
        <v>5000</v>
      </c>
      <c r="D62" s="21">
        <v>0</v>
      </c>
      <c r="E62" s="21">
        <v>0</v>
      </c>
      <c r="F62" s="21">
        <v>5000</v>
      </c>
    </row>
    <row r="63" spans="1:6" x14ac:dyDescent="0.2">
      <c r="A63" s="20" t="s">
        <v>67</v>
      </c>
      <c r="B63" s="20" t="s">
        <v>68</v>
      </c>
      <c r="C63" s="21">
        <v>1000</v>
      </c>
      <c r="D63" s="21">
        <v>0</v>
      </c>
      <c r="E63" s="21">
        <v>0</v>
      </c>
      <c r="F63" s="21">
        <v>1000</v>
      </c>
    </row>
    <row r="64" spans="1:6" x14ac:dyDescent="0.2">
      <c r="A64" s="18" t="s">
        <v>236</v>
      </c>
      <c r="B64" s="18"/>
      <c r="C64" s="19">
        <v>10000</v>
      </c>
      <c r="D64" s="19">
        <v>7000</v>
      </c>
      <c r="E64" s="19">
        <v>70</v>
      </c>
      <c r="F64" s="19">
        <v>17000</v>
      </c>
    </row>
    <row r="65" spans="1:6" x14ac:dyDescent="0.2">
      <c r="A65" s="4" t="s">
        <v>71</v>
      </c>
      <c r="B65" s="4" t="s">
        <v>15</v>
      </c>
      <c r="C65" s="5">
        <v>10000</v>
      </c>
      <c r="D65" s="5">
        <v>7000</v>
      </c>
      <c r="E65" s="5">
        <v>70</v>
      </c>
      <c r="F65" s="5">
        <v>17000</v>
      </c>
    </row>
    <row r="66" spans="1:6" x14ac:dyDescent="0.2">
      <c r="A66" s="20" t="s">
        <v>74</v>
      </c>
      <c r="B66" s="20" t="s">
        <v>75</v>
      </c>
      <c r="C66" s="21">
        <v>10000</v>
      </c>
      <c r="D66" s="21">
        <v>7000</v>
      </c>
      <c r="E66" s="21">
        <v>70</v>
      </c>
      <c r="F66" s="21">
        <v>17000</v>
      </c>
    </row>
    <row r="67" spans="1:6" x14ac:dyDescent="0.2">
      <c r="A67" s="18" t="s">
        <v>237</v>
      </c>
      <c r="B67" s="18"/>
      <c r="C67" s="19">
        <v>13851.47</v>
      </c>
      <c r="D67" s="19">
        <v>26500</v>
      </c>
      <c r="E67" s="19">
        <v>191.32</v>
      </c>
      <c r="F67" s="19">
        <v>40351.47</v>
      </c>
    </row>
    <row r="68" spans="1:6" x14ac:dyDescent="0.2">
      <c r="A68" s="4" t="s">
        <v>56</v>
      </c>
      <c r="B68" s="4" t="s">
        <v>14</v>
      </c>
      <c r="C68" s="5">
        <v>0</v>
      </c>
      <c r="D68" s="5">
        <v>33458.129999999997</v>
      </c>
      <c r="E68" s="5">
        <v>100</v>
      </c>
      <c r="F68" s="5">
        <v>33458.129999999997</v>
      </c>
    </row>
    <row r="69" spans="1:6" x14ac:dyDescent="0.2">
      <c r="A69" s="20" t="s">
        <v>59</v>
      </c>
      <c r="B69" s="20" t="s">
        <v>60</v>
      </c>
      <c r="C69" s="21">
        <v>0</v>
      </c>
      <c r="D69" s="21">
        <v>33458.129999999997</v>
      </c>
      <c r="E69" s="21">
        <v>100</v>
      </c>
      <c r="F69" s="21">
        <v>33458.129999999997</v>
      </c>
    </row>
    <row r="70" spans="1:6" x14ac:dyDescent="0.2">
      <c r="A70" s="4" t="s">
        <v>71</v>
      </c>
      <c r="B70" s="4" t="s">
        <v>15</v>
      </c>
      <c r="C70" s="5">
        <v>13851.47</v>
      </c>
      <c r="D70" s="5">
        <v>-6958.13</v>
      </c>
      <c r="E70" s="5">
        <v>-50.23</v>
      </c>
      <c r="F70" s="5">
        <v>6893.34</v>
      </c>
    </row>
    <row r="71" spans="1:6" x14ac:dyDescent="0.2">
      <c r="A71" s="20" t="s">
        <v>74</v>
      </c>
      <c r="B71" s="20" t="s">
        <v>75</v>
      </c>
      <c r="C71" s="21">
        <v>13851.47</v>
      </c>
      <c r="D71" s="21">
        <v>-6958.13</v>
      </c>
      <c r="E71" s="21">
        <v>-50.23</v>
      </c>
      <c r="F71" s="21">
        <v>6893.34</v>
      </c>
    </row>
    <row r="72" spans="1:6" x14ac:dyDescent="0.2">
      <c r="A72" s="16" t="s">
        <v>238</v>
      </c>
      <c r="B72" s="16"/>
      <c r="C72" s="17">
        <v>9600</v>
      </c>
      <c r="D72" s="17">
        <v>500</v>
      </c>
      <c r="E72" s="17">
        <v>5.21</v>
      </c>
      <c r="F72" s="17">
        <v>10100</v>
      </c>
    </row>
    <row r="73" spans="1:6" x14ac:dyDescent="0.2">
      <c r="A73" s="18" t="s">
        <v>239</v>
      </c>
      <c r="B73" s="18"/>
      <c r="C73" s="19">
        <v>9600</v>
      </c>
      <c r="D73" s="19">
        <v>500</v>
      </c>
      <c r="E73" s="19">
        <v>5.21</v>
      </c>
      <c r="F73" s="19">
        <v>10100</v>
      </c>
    </row>
    <row r="74" spans="1:6" x14ac:dyDescent="0.2">
      <c r="A74" s="4" t="s">
        <v>56</v>
      </c>
      <c r="B74" s="4" t="s">
        <v>14</v>
      </c>
      <c r="C74" s="5">
        <v>9600</v>
      </c>
      <c r="D74" s="5">
        <v>500</v>
      </c>
      <c r="E74" s="5">
        <v>5.21</v>
      </c>
      <c r="F74" s="5">
        <v>10100</v>
      </c>
    </row>
    <row r="75" spans="1:6" x14ac:dyDescent="0.2">
      <c r="A75" s="20" t="s">
        <v>61</v>
      </c>
      <c r="B75" s="20" t="s">
        <v>62</v>
      </c>
      <c r="C75" s="21">
        <v>9600</v>
      </c>
      <c r="D75" s="21">
        <v>500</v>
      </c>
      <c r="E75" s="21">
        <v>5.21</v>
      </c>
      <c r="F75" s="21">
        <v>10100</v>
      </c>
    </row>
    <row r="76" spans="1:6" x14ac:dyDescent="0.2">
      <c r="A76" s="16" t="s">
        <v>240</v>
      </c>
      <c r="B76" s="16"/>
      <c r="C76" s="17">
        <v>28600</v>
      </c>
      <c r="D76" s="17">
        <v>19700</v>
      </c>
      <c r="E76" s="17">
        <v>68.88</v>
      </c>
      <c r="F76" s="17">
        <v>48300</v>
      </c>
    </row>
    <row r="77" spans="1:6" x14ac:dyDescent="0.2">
      <c r="A77" s="18" t="s">
        <v>241</v>
      </c>
      <c r="B77" s="18"/>
      <c r="C77" s="19">
        <v>20600</v>
      </c>
      <c r="D77" s="19">
        <v>4700</v>
      </c>
      <c r="E77" s="19">
        <v>22.82</v>
      </c>
      <c r="F77" s="19">
        <v>25300</v>
      </c>
    </row>
    <row r="78" spans="1:6" x14ac:dyDescent="0.2">
      <c r="A78" s="4" t="s">
        <v>56</v>
      </c>
      <c r="B78" s="4" t="s">
        <v>14</v>
      </c>
      <c r="C78" s="5">
        <v>20600</v>
      </c>
      <c r="D78" s="5">
        <v>4700</v>
      </c>
      <c r="E78" s="5">
        <v>22.82</v>
      </c>
      <c r="F78" s="5">
        <v>25300</v>
      </c>
    </row>
    <row r="79" spans="1:6" x14ac:dyDescent="0.2">
      <c r="A79" s="20" t="s">
        <v>63</v>
      </c>
      <c r="B79" s="20" t="s">
        <v>64</v>
      </c>
      <c r="C79" s="21">
        <v>20000</v>
      </c>
      <c r="D79" s="21">
        <v>2000</v>
      </c>
      <c r="E79" s="21">
        <v>10</v>
      </c>
      <c r="F79" s="21">
        <v>22000</v>
      </c>
    </row>
    <row r="80" spans="1:6" x14ac:dyDescent="0.2">
      <c r="A80" s="20" t="s">
        <v>65</v>
      </c>
      <c r="B80" s="20" t="s">
        <v>66</v>
      </c>
      <c r="C80" s="21">
        <v>300</v>
      </c>
      <c r="D80" s="21">
        <v>2700</v>
      </c>
      <c r="E80" s="21">
        <v>900</v>
      </c>
      <c r="F80" s="21">
        <v>3000</v>
      </c>
    </row>
    <row r="81" spans="1:6" x14ac:dyDescent="0.2">
      <c r="A81" s="20" t="s">
        <v>69</v>
      </c>
      <c r="B81" s="20" t="s">
        <v>223</v>
      </c>
      <c r="C81" s="21">
        <v>300</v>
      </c>
      <c r="D81" s="21">
        <v>0</v>
      </c>
      <c r="E81" s="21">
        <v>0</v>
      </c>
      <c r="F81" s="21">
        <v>300</v>
      </c>
    </row>
    <row r="82" spans="1:6" x14ac:dyDescent="0.2">
      <c r="A82" s="18" t="s">
        <v>242</v>
      </c>
      <c r="B82" s="18"/>
      <c r="C82" s="19">
        <v>1000</v>
      </c>
      <c r="D82" s="19">
        <v>0</v>
      </c>
      <c r="E82" s="19">
        <v>0</v>
      </c>
      <c r="F82" s="19">
        <v>1000</v>
      </c>
    </row>
    <row r="83" spans="1:6" x14ac:dyDescent="0.2">
      <c r="A83" s="4" t="s">
        <v>56</v>
      </c>
      <c r="B83" s="4" t="s">
        <v>14</v>
      </c>
      <c r="C83" s="5">
        <v>1000</v>
      </c>
      <c r="D83" s="5">
        <v>0</v>
      </c>
      <c r="E83" s="5">
        <v>0</v>
      </c>
      <c r="F83" s="5">
        <v>1000</v>
      </c>
    </row>
    <row r="84" spans="1:6" x14ac:dyDescent="0.2">
      <c r="A84" s="20" t="s">
        <v>67</v>
      </c>
      <c r="B84" s="20" t="s">
        <v>68</v>
      </c>
      <c r="C84" s="21">
        <v>1000</v>
      </c>
      <c r="D84" s="21">
        <v>0</v>
      </c>
      <c r="E84" s="21">
        <v>0</v>
      </c>
      <c r="F84" s="21">
        <v>1000</v>
      </c>
    </row>
    <row r="85" spans="1:6" x14ac:dyDescent="0.2">
      <c r="A85" s="18" t="s">
        <v>243</v>
      </c>
      <c r="B85" s="18"/>
      <c r="C85" s="19">
        <v>7000</v>
      </c>
      <c r="D85" s="19">
        <v>15000</v>
      </c>
      <c r="E85" s="19">
        <v>214.29</v>
      </c>
      <c r="F85" s="19">
        <v>22000</v>
      </c>
    </row>
    <row r="86" spans="1:6" x14ac:dyDescent="0.2">
      <c r="A86" s="4" t="s">
        <v>56</v>
      </c>
      <c r="B86" s="4" t="s">
        <v>14</v>
      </c>
      <c r="C86" s="5">
        <v>7000</v>
      </c>
      <c r="D86" s="5">
        <v>0</v>
      </c>
      <c r="E86" s="5">
        <v>0</v>
      </c>
      <c r="F86" s="5">
        <v>7000</v>
      </c>
    </row>
    <row r="87" spans="1:6" x14ac:dyDescent="0.2">
      <c r="A87" s="20" t="s">
        <v>67</v>
      </c>
      <c r="B87" s="20" t="s">
        <v>68</v>
      </c>
      <c r="C87" s="21">
        <v>7000</v>
      </c>
      <c r="D87" s="21">
        <v>0</v>
      </c>
      <c r="E87" s="21">
        <v>0</v>
      </c>
      <c r="F87" s="21">
        <v>7000</v>
      </c>
    </row>
    <row r="88" spans="1:6" x14ac:dyDescent="0.2">
      <c r="A88" s="4" t="s">
        <v>71</v>
      </c>
      <c r="B88" s="4" t="s">
        <v>15</v>
      </c>
      <c r="C88" s="5">
        <v>0</v>
      </c>
      <c r="D88" s="5">
        <v>15000</v>
      </c>
      <c r="E88" s="5">
        <v>100</v>
      </c>
      <c r="F88" s="5">
        <v>15000</v>
      </c>
    </row>
    <row r="89" spans="1:6" x14ac:dyDescent="0.2">
      <c r="A89" s="20" t="s">
        <v>74</v>
      </c>
      <c r="B89" s="20" t="s">
        <v>75</v>
      </c>
      <c r="C89" s="21">
        <v>0</v>
      </c>
      <c r="D89" s="21">
        <v>15000</v>
      </c>
      <c r="E89" s="21">
        <v>100</v>
      </c>
      <c r="F89" s="21">
        <v>15000</v>
      </c>
    </row>
    <row r="90" spans="1:6" x14ac:dyDescent="0.2">
      <c r="A90" s="16" t="s">
        <v>244</v>
      </c>
      <c r="B90" s="16"/>
      <c r="C90" s="17">
        <v>79000</v>
      </c>
      <c r="D90" s="17">
        <v>1500</v>
      </c>
      <c r="E90" s="17">
        <v>1.9</v>
      </c>
      <c r="F90" s="17">
        <v>80500</v>
      </c>
    </row>
    <row r="91" spans="1:6" x14ac:dyDescent="0.2">
      <c r="A91" s="18" t="s">
        <v>245</v>
      </c>
      <c r="B91" s="18"/>
      <c r="C91" s="19">
        <v>55000</v>
      </c>
      <c r="D91" s="19">
        <v>3500</v>
      </c>
      <c r="E91" s="19">
        <v>6.36</v>
      </c>
      <c r="F91" s="19">
        <v>58500</v>
      </c>
    </row>
    <row r="92" spans="1:6" x14ac:dyDescent="0.2">
      <c r="A92" s="4" t="s">
        <v>56</v>
      </c>
      <c r="B92" s="4" t="s">
        <v>14</v>
      </c>
      <c r="C92" s="5">
        <v>55000</v>
      </c>
      <c r="D92" s="5">
        <v>3500</v>
      </c>
      <c r="E92" s="5">
        <v>6.36</v>
      </c>
      <c r="F92" s="5">
        <v>58500</v>
      </c>
    </row>
    <row r="93" spans="1:6" x14ac:dyDescent="0.2">
      <c r="A93" s="20" t="s">
        <v>65</v>
      </c>
      <c r="B93" s="20" t="s">
        <v>66</v>
      </c>
      <c r="C93" s="21">
        <v>43000</v>
      </c>
      <c r="D93" s="21">
        <v>3500</v>
      </c>
      <c r="E93" s="21">
        <v>8.14</v>
      </c>
      <c r="F93" s="21">
        <v>46500</v>
      </c>
    </row>
    <row r="94" spans="1:6" x14ac:dyDescent="0.2">
      <c r="A94" s="20" t="s">
        <v>67</v>
      </c>
      <c r="B94" s="20" t="s">
        <v>68</v>
      </c>
      <c r="C94" s="21">
        <v>12000</v>
      </c>
      <c r="D94" s="21">
        <v>0</v>
      </c>
      <c r="E94" s="21">
        <v>0</v>
      </c>
      <c r="F94" s="21">
        <v>12000</v>
      </c>
    </row>
    <row r="95" spans="1:6" x14ac:dyDescent="0.2">
      <c r="A95" s="18" t="s">
        <v>246</v>
      </c>
      <c r="B95" s="18"/>
      <c r="C95" s="19">
        <v>24000</v>
      </c>
      <c r="D95" s="19">
        <v>-2000</v>
      </c>
      <c r="E95" s="19">
        <v>-8.33</v>
      </c>
      <c r="F95" s="19">
        <v>22000</v>
      </c>
    </row>
    <row r="96" spans="1:6" x14ac:dyDescent="0.2">
      <c r="A96" s="4" t="s">
        <v>56</v>
      </c>
      <c r="B96" s="4" t="s">
        <v>14</v>
      </c>
      <c r="C96" s="5">
        <v>24000</v>
      </c>
      <c r="D96" s="5">
        <v>-2000</v>
      </c>
      <c r="E96" s="5">
        <v>-8.33</v>
      </c>
      <c r="F96" s="5">
        <v>22000</v>
      </c>
    </row>
    <row r="97" spans="1:6" x14ac:dyDescent="0.2">
      <c r="A97" s="20" t="s">
        <v>67</v>
      </c>
      <c r="B97" s="20" t="s">
        <v>68</v>
      </c>
      <c r="C97" s="21">
        <v>24000</v>
      </c>
      <c r="D97" s="21">
        <v>-2000</v>
      </c>
      <c r="E97" s="21">
        <v>-8.33</v>
      </c>
      <c r="F97" s="21">
        <v>22000</v>
      </c>
    </row>
    <row r="98" spans="1:6" x14ac:dyDescent="0.2">
      <c r="A98" s="16" t="s">
        <v>247</v>
      </c>
      <c r="B98" s="16"/>
      <c r="C98" s="17">
        <v>165117.66</v>
      </c>
      <c r="D98" s="17">
        <v>-138257.66</v>
      </c>
      <c r="E98" s="17">
        <v>-83.73</v>
      </c>
      <c r="F98" s="17">
        <v>26860</v>
      </c>
    </row>
    <row r="99" spans="1:6" x14ac:dyDescent="0.2">
      <c r="A99" s="18" t="s">
        <v>248</v>
      </c>
      <c r="B99" s="18"/>
      <c r="C99" s="19">
        <v>4000</v>
      </c>
      <c r="D99" s="19">
        <v>6000</v>
      </c>
      <c r="E99" s="19">
        <v>150</v>
      </c>
      <c r="F99" s="19">
        <v>10000</v>
      </c>
    </row>
    <row r="100" spans="1:6" x14ac:dyDescent="0.2">
      <c r="A100" s="4" t="s">
        <v>56</v>
      </c>
      <c r="B100" s="4" t="s">
        <v>14</v>
      </c>
      <c r="C100" s="5">
        <v>4000</v>
      </c>
      <c r="D100" s="5">
        <v>6000</v>
      </c>
      <c r="E100" s="5">
        <v>150</v>
      </c>
      <c r="F100" s="5">
        <v>10000</v>
      </c>
    </row>
    <row r="101" spans="1:6" x14ac:dyDescent="0.2">
      <c r="A101" s="20" t="s">
        <v>59</v>
      </c>
      <c r="B101" s="20" t="s">
        <v>60</v>
      </c>
      <c r="C101" s="21">
        <v>0</v>
      </c>
      <c r="D101" s="21">
        <v>0</v>
      </c>
      <c r="E101" s="21">
        <v>0</v>
      </c>
      <c r="F101" s="21">
        <v>0</v>
      </c>
    </row>
    <row r="102" spans="1:6" x14ac:dyDescent="0.2">
      <c r="A102" s="20" t="s">
        <v>69</v>
      </c>
      <c r="B102" s="20" t="s">
        <v>223</v>
      </c>
      <c r="C102" s="21">
        <v>4000</v>
      </c>
      <c r="D102" s="21">
        <v>6000</v>
      </c>
      <c r="E102" s="21">
        <v>150</v>
      </c>
      <c r="F102" s="21">
        <v>10000</v>
      </c>
    </row>
    <row r="103" spans="1:6" x14ac:dyDescent="0.2">
      <c r="A103" s="18" t="s">
        <v>249</v>
      </c>
      <c r="B103" s="18"/>
      <c r="C103" s="19">
        <v>145117.66</v>
      </c>
      <c r="D103" s="19">
        <v>-145117.66</v>
      </c>
      <c r="E103" s="19">
        <v>-100</v>
      </c>
      <c r="F103" s="19">
        <v>0</v>
      </c>
    </row>
    <row r="104" spans="1:6" x14ac:dyDescent="0.2">
      <c r="A104" s="4" t="s">
        <v>71</v>
      </c>
      <c r="B104" s="4" t="s">
        <v>15</v>
      </c>
      <c r="C104" s="5">
        <v>145117.66</v>
      </c>
      <c r="D104" s="5">
        <v>-145117.66</v>
      </c>
      <c r="E104" s="5">
        <v>-100</v>
      </c>
      <c r="F104" s="5">
        <v>0</v>
      </c>
    </row>
    <row r="105" spans="1:6" x14ac:dyDescent="0.2">
      <c r="A105" s="20" t="s">
        <v>76</v>
      </c>
      <c r="B105" s="20" t="s">
        <v>77</v>
      </c>
      <c r="C105" s="21">
        <v>145117.66</v>
      </c>
      <c r="D105" s="21">
        <v>-145117.66</v>
      </c>
      <c r="E105" s="21">
        <v>-100</v>
      </c>
      <c r="F105" s="21">
        <v>0</v>
      </c>
    </row>
    <row r="106" spans="1:6" x14ac:dyDescent="0.2">
      <c r="A106" s="18" t="s">
        <v>250</v>
      </c>
      <c r="B106" s="18"/>
      <c r="C106" s="19">
        <v>10000</v>
      </c>
      <c r="D106" s="19">
        <v>0</v>
      </c>
      <c r="E106" s="19">
        <v>0</v>
      </c>
      <c r="F106" s="19">
        <v>10000</v>
      </c>
    </row>
    <row r="107" spans="1:6" x14ac:dyDescent="0.2">
      <c r="A107" s="4" t="s">
        <v>56</v>
      </c>
      <c r="B107" s="4" t="s">
        <v>14</v>
      </c>
      <c r="C107" s="5">
        <v>10000</v>
      </c>
      <c r="D107" s="5">
        <v>0</v>
      </c>
      <c r="E107" s="5">
        <v>0</v>
      </c>
      <c r="F107" s="5">
        <v>10000</v>
      </c>
    </row>
    <row r="108" spans="1:6" x14ac:dyDescent="0.2">
      <c r="A108" s="20" t="s">
        <v>69</v>
      </c>
      <c r="B108" s="20" t="s">
        <v>223</v>
      </c>
      <c r="C108" s="21">
        <v>10000</v>
      </c>
      <c r="D108" s="21">
        <v>0</v>
      </c>
      <c r="E108" s="21">
        <v>0</v>
      </c>
      <c r="F108" s="21">
        <v>10000</v>
      </c>
    </row>
    <row r="109" spans="1:6" x14ac:dyDescent="0.2">
      <c r="A109" s="18" t="s">
        <v>251</v>
      </c>
      <c r="B109" s="18"/>
      <c r="C109" s="19">
        <v>6000</v>
      </c>
      <c r="D109" s="19">
        <v>-1000</v>
      </c>
      <c r="E109" s="19">
        <v>-16.670000000000002</v>
      </c>
      <c r="F109" s="19">
        <v>5000</v>
      </c>
    </row>
    <row r="110" spans="1:6" x14ac:dyDescent="0.2">
      <c r="A110" s="4" t="s">
        <v>56</v>
      </c>
      <c r="B110" s="4" t="s">
        <v>14</v>
      </c>
      <c r="C110" s="5">
        <v>6000</v>
      </c>
      <c r="D110" s="5">
        <v>-1000</v>
      </c>
      <c r="E110" s="5">
        <v>-16.670000000000002</v>
      </c>
      <c r="F110" s="5">
        <v>5000</v>
      </c>
    </row>
    <row r="111" spans="1:6" x14ac:dyDescent="0.2">
      <c r="A111" s="20" t="s">
        <v>59</v>
      </c>
      <c r="B111" s="20" t="s">
        <v>60</v>
      </c>
      <c r="C111" s="21">
        <v>6000</v>
      </c>
      <c r="D111" s="21">
        <v>-1000</v>
      </c>
      <c r="E111" s="21">
        <v>-16.670000000000002</v>
      </c>
      <c r="F111" s="21">
        <v>5000</v>
      </c>
    </row>
    <row r="112" spans="1:6" x14ac:dyDescent="0.2">
      <c r="A112" s="18" t="s">
        <v>252</v>
      </c>
      <c r="B112" s="18"/>
      <c r="C112" s="19">
        <v>0</v>
      </c>
      <c r="D112" s="19">
        <v>1860</v>
      </c>
      <c r="E112" s="19">
        <v>100</v>
      </c>
      <c r="F112" s="19">
        <v>1860</v>
      </c>
    </row>
    <row r="113" spans="1:6" x14ac:dyDescent="0.2">
      <c r="A113" s="4" t="s">
        <v>56</v>
      </c>
      <c r="B113" s="4" t="s">
        <v>14</v>
      </c>
      <c r="C113" s="5">
        <v>0</v>
      </c>
      <c r="D113" s="5">
        <v>1860</v>
      </c>
      <c r="E113" s="5">
        <v>100</v>
      </c>
      <c r="F113" s="5">
        <v>1860</v>
      </c>
    </row>
    <row r="114" spans="1:6" x14ac:dyDescent="0.2">
      <c r="A114" s="20" t="s">
        <v>59</v>
      </c>
      <c r="B114" s="20" t="s">
        <v>60</v>
      </c>
      <c r="C114" s="21">
        <v>0</v>
      </c>
      <c r="D114" s="21">
        <v>1860</v>
      </c>
      <c r="E114" s="21">
        <v>100</v>
      </c>
      <c r="F114" s="21">
        <v>1860</v>
      </c>
    </row>
    <row r="115" spans="1:6" x14ac:dyDescent="0.2">
      <c r="A115" s="16" t="s">
        <v>253</v>
      </c>
      <c r="B115" s="16"/>
      <c r="C115" s="17">
        <v>6000</v>
      </c>
      <c r="D115" s="17">
        <v>0</v>
      </c>
      <c r="E115" s="17">
        <v>0</v>
      </c>
      <c r="F115" s="17">
        <v>6000</v>
      </c>
    </row>
    <row r="116" spans="1:6" x14ac:dyDescent="0.2">
      <c r="A116" s="18" t="s">
        <v>254</v>
      </c>
      <c r="B116" s="18"/>
      <c r="C116" s="19">
        <v>6000</v>
      </c>
      <c r="D116" s="19">
        <v>0</v>
      </c>
      <c r="E116" s="19">
        <v>0</v>
      </c>
      <c r="F116" s="19">
        <v>6000</v>
      </c>
    </row>
    <row r="117" spans="1:6" x14ac:dyDescent="0.2">
      <c r="A117" s="4" t="s">
        <v>56</v>
      </c>
      <c r="B117" s="4" t="s">
        <v>14</v>
      </c>
      <c r="C117" s="5">
        <v>6000</v>
      </c>
      <c r="D117" s="5">
        <v>0</v>
      </c>
      <c r="E117" s="5">
        <v>0</v>
      </c>
      <c r="F117" s="5">
        <v>6000</v>
      </c>
    </row>
    <row r="118" spans="1:6" x14ac:dyDescent="0.2">
      <c r="A118" s="20" t="s">
        <v>69</v>
      </c>
      <c r="B118" s="20" t="s">
        <v>223</v>
      </c>
      <c r="C118" s="21">
        <v>6000</v>
      </c>
      <c r="D118" s="21">
        <v>0</v>
      </c>
      <c r="E118" s="21">
        <v>0</v>
      </c>
      <c r="F118" s="21">
        <v>6000</v>
      </c>
    </row>
    <row r="119" spans="1:6" x14ac:dyDescent="0.2">
      <c r="A119" s="18" t="s">
        <v>255</v>
      </c>
      <c r="B119" s="18"/>
      <c r="C119" s="19">
        <v>0</v>
      </c>
      <c r="D119" s="19">
        <v>0</v>
      </c>
      <c r="E119" s="19">
        <v>0</v>
      </c>
      <c r="F119" s="19">
        <v>0</v>
      </c>
    </row>
    <row r="120" spans="1:6" x14ac:dyDescent="0.2">
      <c r="A120" s="4" t="s">
        <v>56</v>
      </c>
      <c r="B120" s="4" t="s">
        <v>14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20" t="s">
        <v>59</v>
      </c>
      <c r="B121" s="20" t="s">
        <v>60</v>
      </c>
      <c r="C121" s="21">
        <v>0</v>
      </c>
      <c r="D121" s="21">
        <v>0</v>
      </c>
      <c r="E121" s="21">
        <v>0</v>
      </c>
      <c r="F121" s="21">
        <v>0</v>
      </c>
    </row>
    <row r="122" spans="1:6" x14ac:dyDescent="0.2">
      <c r="A122" s="16" t="s">
        <v>256</v>
      </c>
      <c r="B122" s="16"/>
      <c r="C122" s="17">
        <v>94000</v>
      </c>
      <c r="D122" s="17">
        <v>9500</v>
      </c>
      <c r="E122" s="17">
        <v>10.11</v>
      </c>
      <c r="F122" s="17">
        <v>103500</v>
      </c>
    </row>
    <row r="123" spans="1:6" x14ac:dyDescent="0.2">
      <c r="A123" s="18" t="s">
        <v>257</v>
      </c>
      <c r="B123" s="18"/>
      <c r="C123" s="19">
        <v>50000</v>
      </c>
      <c r="D123" s="19">
        <v>0</v>
      </c>
      <c r="E123" s="19">
        <v>0</v>
      </c>
      <c r="F123" s="19">
        <v>50000</v>
      </c>
    </row>
    <row r="124" spans="1:6" x14ac:dyDescent="0.2">
      <c r="A124" s="4" t="s">
        <v>56</v>
      </c>
      <c r="B124" s="4" t="s">
        <v>14</v>
      </c>
      <c r="C124" s="5">
        <v>50000</v>
      </c>
      <c r="D124" s="5">
        <v>0</v>
      </c>
      <c r="E124" s="5">
        <v>0</v>
      </c>
      <c r="F124" s="5">
        <v>50000</v>
      </c>
    </row>
    <row r="125" spans="1:6" x14ac:dyDescent="0.2">
      <c r="A125" s="20" t="s">
        <v>69</v>
      </c>
      <c r="B125" s="20" t="s">
        <v>223</v>
      </c>
      <c r="C125" s="21">
        <v>50000</v>
      </c>
      <c r="D125" s="21">
        <v>0</v>
      </c>
      <c r="E125" s="21">
        <v>0</v>
      </c>
      <c r="F125" s="21">
        <v>50000</v>
      </c>
    </row>
    <row r="126" spans="1:6" x14ac:dyDescent="0.2">
      <c r="A126" s="18" t="s">
        <v>258</v>
      </c>
      <c r="B126" s="18"/>
      <c r="C126" s="19">
        <v>40000</v>
      </c>
      <c r="D126" s="19">
        <v>12000</v>
      </c>
      <c r="E126" s="19">
        <v>30</v>
      </c>
      <c r="F126" s="19">
        <v>52000</v>
      </c>
    </row>
    <row r="127" spans="1:6" x14ac:dyDescent="0.2">
      <c r="A127" s="4" t="s">
        <v>56</v>
      </c>
      <c r="B127" s="4" t="s">
        <v>14</v>
      </c>
      <c r="C127" s="5">
        <v>20000</v>
      </c>
      <c r="D127" s="5">
        <v>0</v>
      </c>
      <c r="E127" s="5">
        <v>0</v>
      </c>
      <c r="F127" s="5">
        <v>20000</v>
      </c>
    </row>
    <row r="128" spans="1:6" x14ac:dyDescent="0.2">
      <c r="A128" s="20" t="s">
        <v>59</v>
      </c>
      <c r="B128" s="20" t="s">
        <v>60</v>
      </c>
      <c r="C128" s="21">
        <v>20000</v>
      </c>
      <c r="D128" s="21">
        <v>0</v>
      </c>
      <c r="E128" s="21">
        <v>0</v>
      </c>
      <c r="F128" s="21">
        <v>20000</v>
      </c>
    </row>
    <row r="129" spans="1:6" x14ac:dyDescent="0.2">
      <c r="A129" s="4" t="s">
        <v>71</v>
      </c>
      <c r="B129" s="4" t="s">
        <v>15</v>
      </c>
      <c r="C129" s="5">
        <v>20000</v>
      </c>
      <c r="D129" s="5">
        <v>12000</v>
      </c>
      <c r="E129" s="5">
        <v>60</v>
      </c>
      <c r="F129" s="5">
        <v>32000</v>
      </c>
    </row>
    <row r="130" spans="1:6" x14ac:dyDescent="0.2">
      <c r="A130" s="20" t="s">
        <v>74</v>
      </c>
      <c r="B130" s="20" t="s">
        <v>75</v>
      </c>
      <c r="C130" s="21">
        <v>0</v>
      </c>
      <c r="D130" s="21">
        <v>12000</v>
      </c>
      <c r="E130" s="21">
        <v>100</v>
      </c>
      <c r="F130" s="21">
        <v>12000</v>
      </c>
    </row>
    <row r="131" spans="1:6" x14ac:dyDescent="0.2">
      <c r="A131" s="20" t="s">
        <v>76</v>
      </c>
      <c r="B131" s="20" t="s">
        <v>77</v>
      </c>
      <c r="C131" s="21">
        <v>20000</v>
      </c>
      <c r="D131" s="21">
        <v>0</v>
      </c>
      <c r="E131" s="21">
        <v>0</v>
      </c>
      <c r="F131" s="21">
        <v>20000</v>
      </c>
    </row>
    <row r="132" spans="1:6" x14ac:dyDescent="0.2">
      <c r="A132" s="18" t="s">
        <v>259</v>
      </c>
      <c r="B132" s="18"/>
      <c r="C132" s="19">
        <v>4000</v>
      </c>
      <c r="D132" s="19">
        <v>-2500</v>
      </c>
      <c r="E132" s="19">
        <v>-62.5</v>
      </c>
      <c r="F132" s="19">
        <v>1500</v>
      </c>
    </row>
    <row r="133" spans="1:6" x14ac:dyDescent="0.2">
      <c r="A133" s="4" t="s">
        <v>56</v>
      </c>
      <c r="B133" s="4" t="s">
        <v>14</v>
      </c>
      <c r="C133" s="5">
        <v>4000</v>
      </c>
      <c r="D133" s="5">
        <v>-2500</v>
      </c>
      <c r="E133" s="5">
        <v>-62.5</v>
      </c>
      <c r="F133" s="5">
        <v>1500</v>
      </c>
    </row>
    <row r="134" spans="1:6" x14ac:dyDescent="0.2">
      <c r="A134" s="20" t="s">
        <v>59</v>
      </c>
      <c r="B134" s="20" t="s">
        <v>60</v>
      </c>
      <c r="C134" s="21">
        <v>4000</v>
      </c>
      <c r="D134" s="21">
        <v>-2500</v>
      </c>
      <c r="E134" s="21">
        <v>-62.5</v>
      </c>
      <c r="F134" s="21">
        <v>1500</v>
      </c>
    </row>
    <row r="135" spans="1:6" x14ac:dyDescent="0.2">
      <c r="A135" s="16" t="s">
        <v>260</v>
      </c>
      <c r="B135" s="16"/>
      <c r="C135" s="17">
        <v>89261</v>
      </c>
      <c r="D135" s="17">
        <v>2700</v>
      </c>
      <c r="E135" s="17">
        <v>3.02</v>
      </c>
      <c r="F135" s="17">
        <v>91961</v>
      </c>
    </row>
    <row r="136" spans="1:6" x14ac:dyDescent="0.2">
      <c r="A136" s="18" t="s">
        <v>261</v>
      </c>
      <c r="B136" s="18"/>
      <c r="C136" s="19">
        <v>8500</v>
      </c>
      <c r="D136" s="19">
        <v>0</v>
      </c>
      <c r="E136" s="19">
        <v>0</v>
      </c>
      <c r="F136" s="19">
        <v>8500</v>
      </c>
    </row>
    <row r="137" spans="1:6" x14ac:dyDescent="0.2">
      <c r="A137" s="4" t="s">
        <v>56</v>
      </c>
      <c r="B137" s="4" t="s">
        <v>14</v>
      </c>
      <c r="C137" s="5">
        <v>8500</v>
      </c>
      <c r="D137" s="5">
        <v>0</v>
      </c>
      <c r="E137" s="5">
        <v>0</v>
      </c>
      <c r="F137" s="5">
        <v>8500</v>
      </c>
    </row>
    <row r="138" spans="1:6" x14ac:dyDescent="0.2">
      <c r="A138" s="20" t="s">
        <v>69</v>
      </c>
      <c r="B138" s="20" t="s">
        <v>223</v>
      </c>
      <c r="C138" s="21">
        <v>8500</v>
      </c>
      <c r="D138" s="21">
        <v>0</v>
      </c>
      <c r="E138" s="21">
        <v>0</v>
      </c>
      <c r="F138" s="21">
        <v>8500</v>
      </c>
    </row>
    <row r="139" spans="1:6" x14ac:dyDescent="0.2">
      <c r="A139" s="18" t="s">
        <v>262</v>
      </c>
      <c r="B139" s="18"/>
      <c r="C139" s="19">
        <v>5000</v>
      </c>
      <c r="D139" s="19">
        <v>0</v>
      </c>
      <c r="E139" s="19">
        <v>0</v>
      </c>
      <c r="F139" s="19">
        <v>5000</v>
      </c>
    </row>
    <row r="140" spans="1:6" x14ac:dyDescent="0.2">
      <c r="A140" s="4" t="s">
        <v>56</v>
      </c>
      <c r="B140" s="4" t="s">
        <v>14</v>
      </c>
      <c r="C140" s="5">
        <v>5000</v>
      </c>
      <c r="D140" s="5">
        <v>0</v>
      </c>
      <c r="E140" s="5">
        <v>0</v>
      </c>
      <c r="F140" s="5">
        <v>5000</v>
      </c>
    </row>
    <row r="141" spans="1:6" x14ac:dyDescent="0.2">
      <c r="A141" s="20" t="s">
        <v>69</v>
      </c>
      <c r="B141" s="20" t="s">
        <v>223</v>
      </c>
      <c r="C141" s="21">
        <v>5000</v>
      </c>
      <c r="D141" s="21">
        <v>0</v>
      </c>
      <c r="E141" s="21">
        <v>0</v>
      </c>
      <c r="F141" s="21">
        <v>5000</v>
      </c>
    </row>
    <row r="142" spans="1:6" x14ac:dyDescent="0.2">
      <c r="A142" s="18" t="s">
        <v>263</v>
      </c>
      <c r="B142" s="18"/>
      <c r="C142" s="19">
        <v>59100</v>
      </c>
      <c r="D142" s="19">
        <v>2700</v>
      </c>
      <c r="E142" s="19">
        <v>4.57</v>
      </c>
      <c r="F142" s="19">
        <v>61800</v>
      </c>
    </row>
    <row r="143" spans="1:6" x14ac:dyDescent="0.2">
      <c r="A143" s="4" t="s">
        <v>56</v>
      </c>
      <c r="B143" s="4" t="s">
        <v>14</v>
      </c>
      <c r="C143" s="5">
        <v>59100</v>
      </c>
      <c r="D143" s="5">
        <v>2700</v>
      </c>
      <c r="E143" s="5">
        <v>4.57</v>
      </c>
      <c r="F143" s="5">
        <v>61800</v>
      </c>
    </row>
    <row r="144" spans="1:6" x14ac:dyDescent="0.2">
      <c r="A144" s="20" t="s">
        <v>59</v>
      </c>
      <c r="B144" s="20" t="s">
        <v>60</v>
      </c>
      <c r="C144" s="21">
        <v>0</v>
      </c>
      <c r="D144" s="21">
        <v>0</v>
      </c>
      <c r="E144" s="21">
        <v>0</v>
      </c>
      <c r="F144" s="21">
        <v>0</v>
      </c>
    </row>
    <row r="145" spans="1:6" x14ac:dyDescent="0.2">
      <c r="A145" s="20" t="s">
        <v>67</v>
      </c>
      <c r="B145" s="20" t="s">
        <v>68</v>
      </c>
      <c r="C145" s="21">
        <v>57500</v>
      </c>
      <c r="D145" s="21">
        <v>2700</v>
      </c>
      <c r="E145" s="21">
        <v>4.7</v>
      </c>
      <c r="F145" s="21">
        <v>60200</v>
      </c>
    </row>
    <row r="146" spans="1:6" x14ac:dyDescent="0.2">
      <c r="A146" s="20" t="s">
        <v>69</v>
      </c>
      <c r="B146" s="20" t="s">
        <v>223</v>
      </c>
      <c r="C146" s="21">
        <v>1600</v>
      </c>
      <c r="D146" s="21">
        <v>0</v>
      </c>
      <c r="E146" s="21">
        <v>0</v>
      </c>
      <c r="F146" s="21">
        <v>1600</v>
      </c>
    </row>
    <row r="147" spans="1:6" x14ac:dyDescent="0.2">
      <c r="A147" s="18" t="s">
        <v>264</v>
      </c>
      <c r="B147" s="18"/>
      <c r="C147" s="19">
        <v>16661</v>
      </c>
      <c r="D147" s="19">
        <v>0</v>
      </c>
      <c r="E147" s="19">
        <v>0</v>
      </c>
      <c r="F147" s="19">
        <v>16661</v>
      </c>
    </row>
    <row r="148" spans="1:6" x14ac:dyDescent="0.2">
      <c r="A148" s="4" t="s">
        <v>56</v>
      </c>
      <c r="B148" s="4" t="s">
        <v>14</v>
      </c>
      <c r="C148" s="5">
        <v>16661</v>
      </c>
      <c r="D148" s="5">
        <v>0</v>
      </c>
      <c r="E148" s="5">
        <v>0</v>
      </c>
      <c r="F148" s="5">
        <v>16661</v>
      </c>
    </row>
    <row r="149" spans="1:6" x14ac:dyDescent="0.2">
      <c r="A149" s="20" t="s">
        <v>65</v>
      </c>
      <c r="B149" s="20" t="s">
        <v>66</v>
      </c>
      <c r="C149" s="21">
        <v>16661</v>
      </c>
      <c r="D149" s="21">
        <v>0</v>
      </c>
      <c r="E149" s="21">
        <v>0</v>
      </c>
      <c r="F149" s="21">
        <v>16661</v>
      </c>
    </row>
    <row r="150" spans="1:6" x14ac:dyDescent="0.2">
      <c r="A150" s="16" t="s">
        <v>265</v>
      </c>
      <c r="B150" s="16"/>
      <c r="C150" s="17">
        <v>93100</v>
      </c>
      <c r="D150" s="17">
        <v>0</v>
      </c>
      <c r="E150" s="17">
        <v>0</v>
      </c>
      <c r="F150" s="17">
        <v>93100</v>
      </c>
    </row>
    <row r="151" spans="1:6" x14ac:dyDescent="0.2">
      <c r="A151" s="18" t="s">
        <v>266</v>
      </c>
      <c r="B151" s="18"/>
      <c r="C151" s="19">
        <v>64000</v>
      </c>
      <c r="D151" s="19">
        <v>0</v>
      </c>
      <c r="E151" s="19">
        <v>0</v>
      </c>
      <c r="F151" s="19">
        <v>64000</v>
      </c>
    </row>
    <row r="152" spans="1:6" x14ac:dyDescent="0.2">
      <c r="A152" s="4" t="s">
        <v>56</v>
      </c>
      <c r="B152" s="4" t="s">
        <v>14</v>
      </c>
      <c r="C152" s="5">
        <v>64000</v>
      </c>
      <c r="D152" s="5">
        <v>0</v>
      </c>
      <c r="E152" s="5">
        <v>0</v>
      </c>
      <c r="F152" s="5">
        <v>64000</v>
      </c>
    </row>
    <row r="153" spans="1:6" x14ac:dyDescent="0.2">
      <c r="A153" s="20" t="s">
        <v>59</v>
      </c>
      <c r="B153" s="20" t="s">
        <v>60</v>
      </c>
      <c r="C153" s="21">
        <v>29000</v>
      </c>
      <c r="D153" s="21">
        <v>0</v>
      </c>
      <c r="E153" s="21">
        <v>0</v>
      </c>
      <c r="F153" s="21">
        <v>29000</v>
      </c>
    </row>
    <row r="154" spans="1:6" x14ac:dyDescent="0.2">
      <c r="A154" s="20" t="s">
        <v>69</v>
      </c>
      <c r="B154" s="20" t="s">
        <v>223</v>
      </c>
      <c r="C154" s="21">
        <v>35000</v>
      </c>
      <c r="D154" s="21">
        <v>0</v>
      </c>
      <c r="E154" s="21">
        <v>0</v>
      </c>
      <c r="F154" s="21">
        <v>35000</v>
      </c>
    </row>
    <row r="155" spans="1:6" x14ac:dyDescent="0.2">
      <c r="A155" s="18" t="s">
        <v>267</v>
      </c>
      <c r="B155" s="18"/>
      <c r="C155" s="19">
        <v>25000</v>
      </c>
      <c r="D155" s="19">
        <v>0</v>
      </c>
      <c r="E155" s="19">
        <v>0</v>
      </c>
      <c r="F155" s="19">
        <v>25000</v>
      </c>
    </row>
    <row r="156" spans="1:6" x14ac:dyDescent="0.2">
      <c r="A156" s="4" t="s">
        <v>56</v>
      </c>
      <c r="B156" s="4" t="s">
        <v>14</v>
      </c>
      <c r="C156" s="5">
        <v>25000</v>
      </c>
      <c r="D156" s="5">
        <v>0</v>
      </c>
      <c r="E156" s="5">
        <v>0</v>
      </c>
      <c r="F156" s="5">
        <v>25000</v>
      </c>
    </row>
    <row r="157" spans="1:6" x14ac:dyDescent="0.2">
      <c r="A157" s="20" t="s">
        <v>69</v>
      </c>
      <c r="B157" s="20" t="s">
        <v>223</v>
      </c>
      <c r="C157" s="21">
        <v>25000</v>
      </c>
      <c r="D157" s="21">
        <v>0</v>
      </c>
      <c r="E157" s="21">
        <v>0</v>
      </c>
      <c r="F157" s="21">
        <v>25000</v>
      </c>
    </row>
    <row r="158" spans="1:6" x14ac:dyDescent="0.2">
      <c r="A158" s="18" t="s">
        <v>268</v>
      </c>
      <c r="B158" s="18"/>
      <c r="C158" s="19">
        <v>4100</v>
      </c>
      <c r="D158" s="19">
        <v>0</v>
      </c>
      <c r="E158" s="19">
        <v>0</v>
      </c>
      <c r="F158" s="19">
        <v>4100</v>
      </c>
    </row>
    <row r="159" spans="1:6" x14ac:dyDescent="0.2">
      <c r="A159" s="4" t="s">
        <v>56</v>
      </c>
      <c r="B159" s="4" t="s">
        <v>14</v>
      </c>
      <c r="C159" s="5">
        <v>4100</v>
      </c>
      <c r="D159" s="5">
        <v>0</v>
      </c>
      <c r="E159" s="5">
        <v>0</v>
      </c>
      <c r="F159" s="5">
        <v>4100</v>
      </c>
    </row>
    <row r="160" spans="1:6" x14ac:dyDescent="0.2">
      <c r="A160" s="20" t="s">
        <v>59</v>
      </c>
      <c r="B160" s="20" t="s">
        <v>60</v>
      </c>
      <c r="C160" s="21">
        <v>3100</v>
      </c>
      <c r="D160" s="21">
        <v>0</v>
      </c>
      <c r="E160" s="21">
        <v>0</v>
      </c>
      <c r="F160" s="21">
        <v>3100</v>
      </c>
    </row>
    <row r="161" spans="1:6" x14ac:dyDescent="0.2">
      <c r="A161" s="20" t="s">
        <v>65</v>
      </c>
      <c r="B161" s="20" t="s">
        <v>66</v>
      </c>
      <c r="C161" s="21">
        <v>1000</v>
      </c>
      <c r="D161" s="21">
        <v>0</v>
      </c>
      <c r="E161" s="21">
        <v>0</v>
      </c>
      <c r="F161" s="21">
        <v>1000</v>
      </c>
    </row>
    <row r="162" spans="1:6" x14ac:dyDescent="0.2">
      <c r="A162" s="16" t="s">
        <v>269</v>
      </c>
      <c r="B162" s="16"/>
      <c r="C162" s="17">
        <v>82200</v>
      </c>
      <c r="D162" s="17">
        <v>17000</v>
      </c>
      <c r="E162" s="17">
        <v>20.68</v>
      </c>
      <c r="F162" s="17">
        <v>99200</v>
      </c>
    </row>
    <row r="163" spans="1:6" x14ac:dyDescent="0.2">
      <c r="A163" s="18" t="s">
        <v>270</v>
      </c>
      <c r="B163" s="18"/>
      <c r="C163" s="19">
        <v>60000</v>
      </c>
      <c r="D163" s="19">
        <v>17000</v>
      </c>
      <c r="E163" s="19">
        <v>28.33</v>
      </c>
      <c r="F163" s="19">
        <v>77000</v>
      </c>
    </row>
    <row r="164" spans="1:6" x14ac:dyDescent="0.2">
      <c r="A164" s="4" t="s">
        <v>56</v>
      </c>
      <c r="B164" s="4" t="s">
        <v>14</v>
      </c>
      <c r="C164" s="5">
        <v>60000</v>
      </c>
      <c r="D164" s="5">
        <v>17000</v>
      </c>
      <c r="E164" s="5">
        <v>28.33</v>
      </c>
      <c r="F164" s="5">
        <v>77000</v>
      </c>
    </row>
    <row r="165" spans="1:6" x14ac:dyDescent="0.2">
      <c r="A165" s="20" t="s">
        <v>65</v>
      </c>
      <c r="B165" s="20" t="s">
        <v>66</v>
      </c>
      <c r="C165" s="21">
        <v>60000</v>
      </c>
      <c r="D165" s="21">
        <v>17000</v>
      </c>
      <c r="E165" s="21">
        <v>28.33</v>
      </c>
      <c r="F165" s="21">
        <v>77000</v>
      </c>
    </row>
    <row r="166" spans="1:6" x14ac:dyDescent="0.2">
      <c r="A166" s="18" t="s">
        <v>271</v>
      </c>
      <c r="B166" s="18"/>
      <c r="C166" s="19">
        <v>20000</v>
      </c>
      <c r="D166" s="19">
        <v>0</v>
      </c>
      <c r="E166" s="19">
        <v>0</v>
      </c>
      <c r="F166" s="19">
        <v>20000</v>
      </c>
    </row>
    <row r="167" spans="1:6" x14ac:dyDescent="0.2">
      <c r="A167" s="4" t="s">
        <v>56</v>
      </c>
      <c r="B167" s="4" t="s">
        <v>14</v>
      </c>
      <c r="C167" s="5">
        <v>20000</v>
      </c>
      <c r="D167" s="5">
        <v>0</v>
      </c>
      <c r="E167" s="5">
        <v>0</v>
      </c>
      <c r="F167" s="5">
        <v>20000</v>
      </c>
    </row>
    <row r="168" spans="1:6" x14ac:dyDescent="0.2">
      <c r="A168" s="20" t="s">
        <v>69</v>
      </c>
      <c r="B168" s="20" t="s">
        <v>223</v>
      </c>
      <c r="C168" s="21">
        <v>20000</v>
      </c>
      <c r="D168" s="21">
        <v>0</v>
      </c>
      <c r="E168" s="21">
        <v>0</v>
      </c>
      <c r="F168" s="21">
        <v>20000</v>
      </c>
    </row>
    <row r="169" spans="1:6" x14ac:dyDescent="0.2">
      <c r="A169" s="18" t="s">
        <v>272</v>
      </c>
      <c r="B169" s="18"/>
      <c r="C169" s="19">
        <v>2200</v>
      </c>
      <c r="D169" s="19">
        <v>0</v>
      </c>
      <c r="E169" s="19">
        <v>0</v>
      </c>
      <c r="F169" s="19">
        <v>2200</v>
      </c>
    </row>
    <row r="170" spans="1:6" x14ac:dyDescent="0.2">
      <c r="A170" s="4" t="s">
        <v>56</v>
      </c>
      <c r="B170" s="4" t="s">
        <v>14</v>
      </c>
      <c r="C170" s="5">
        <v>2200</v>
      </c>
      <c r="D170" s="5">
        <v>0</v>
      </c>
      <c r="E170" s="5">
        <v>0</v>
      </c>
      <c r="F170" s="5">
        <v>2200</v>
      </c>
    </row>
    <row r="171" spans="1:6" x14ac:dyDescent="0.2">
      <c r="A171" s="20" t="s">
        <v>59</v>
      </c>
      <c r="B171" s="20" t="s">
        <v>60</v>
      </c>
      <c r="C171" s="21">
        <v>500</v>
      </c>
      <c r="D171" s="21">
        <v>0</v>
      </c>
      <c r="E171" s="21">
        <v>0</v>
      </c>
      <c r="F171" s="21">
        <v>500</v>
      </c>
    </row>
    <row r="172" spans="1:6" x14ac:dyDescent="0.2">
      <c r="A172" s="20" t="s">
        <v>69</v>
      </c>
      <c r="B172" s="20" t="s">
        <v>223</v>
      </c>
      <c r="C172" s="21">
        <v>1700</v>
      </c>
      <c r="D172" s="21">
        <v>0</v>
      </c>
      <c r="E172" s="21">
        <v>0</v>
      </c>
      <c r="F172" s="21">
        <v>1700</v>
      </c>
    </row>
    <row r="173" spans="1:6" x14ac:dyDescent="0.2">
      <c r="A173" s="16" t="s">
        <v>273</v>
      </c>
      <c r="B173" s="16"/>
      <c r="C173" s="17">
        <v>144000</v>
      </c>
      <c r="D173" s="17">
        <v>8000</v>
      </c>
      <c r="E173" s="17">
        <v>5.56</v>
      </c>
      <c r="F173" s="17">
        <v>152000</v>
      </c>
    </row>
    <row r="174" spans="1:6" x14ac:dyDescent="0.2">
      <c r="A174" s="18" t="s">
        <v>274</v>
      </c>
      <c r="B174" s="18"/>
      <c r="C174" s="19">
        <v>137000</v>
      </c>
      <c r="D174" s="19">
        <v>8000</v>
      </c>
      <c r="E174" s="19">
        <v>5.84</v>
      </c>
      <c r="F174" s="19">
        <v>145000</v>
      </c>
    </row>
    <row r="175" spans="1:6" x14ac:dyDescent="0.2">
      <c r="A175" s="4" t="s">
        <v>56</v>
      </c>
      <c r="B175" s="4" t="s">
        <v>14</v>
      </c>
      <c r="C175" s="5">
        <v>137000</v>
      </c>
      <c r="D175" s="5">
        <v>8000</v>
      </c>
      <c r="E175" s="5">
        <v>5.84</v>
      </c>
      <c r="F175" s="5">
        <v>145000</v>
      </c>
    </row>
    <row r="176" spans="1:6" x14ac:dyDescent="0.2">
      <c r="A176" s="20" t="s">
        <v>59</v>
      </c>
      <c r="B176" s="20" t="s">
        <v>60</v>
      </c>
      <c r="C176" s="21">
        <v>137000</v>
      </c>
      <c r="D176" s="21">
        <v>8000</v>
      </c>
      <c r="E176" s="21">
        <v>5.84</v>
      </c>
      <c r="F176" s="21">
        <v>145000</v>
      </c>
    </row>
    <row r="177" spans="1:6" x14ac:dyDescent="0.2">
      <c r="A177" s="20" t="s">
        <v>69</v>
      </c>
      <c r="B177" s="20" t="s">
        <v>223</v>
      </c>
      <c r="C177" s="21">
        <v>0</v>
      </c>
      <c r="D177" s="21">
        <v>0</v>
      </c>
      <c r="E177" s="21">
        <v>0</v>
      </c>
      <c r="F177" s="21">
        <v>0</v>
      </c>
    </row>
    <row r="178" spans="1:6" x14ac:dyDescent="0.2">
      <c r="A178" s="18" t="s">
        <v>275</v>
      </c>
      <c r="B178" s="18"/>
      <c r="C178" s="19">
        <v>7000</v>
      </c>
      <c r="D178" s="19">
        <v>0</v>
      </c>
      <c r="E178" s="19">
        <v>0</v>
      </c>
      <c r="F178" s="19">
        <v>7000</v>
      </c>
    </row>
    <row r="179" spans="1:6" x14ac:dyDescent="0.2">
      <c r="A179" s="4" t="s">
        <v>71</v>
      </c>
      <c r="B179" s="4" t="s">
        <v>15</v>
      </c>
      <c r="C179" s="5">
        <v>7000</v>
      </c>
      <c r="D179" s="5">
        <v>0</v>
      </c>
      <c r="E179" s="5">
        <v>0</v>
      </c>
      <c r="F179" s="5">
        <v>7000</v>
      </c>
    </row>
    <row r="180" spans="1:6" x14ac:dyDescent="0.2">
      <c r="A180" s="20" t="s">
        <v>74</v>
      </c>
      <c r="B180" s="20" t="s">
        <v>75</v>
      </c>
      <c r="C180" s="21">
        <v>7000</v>
      </c>
      <c r="D180" s="21">
        <v>0</v>
      </c>
      <c r="E180" s="21">
        <v>0</v>
      </c>
      <c r="F180" s="21">
        <v>7000</v>
      </c>
    </row>
    <row r="181" spans="1:6" x14ac:dyDescent="0.2">
      <c r="A181" s="16" t="s">
        <v>276</v>
      </c>
      <c r="B181" s="16"/>
      <c r="C181" s="17">
        <v>50000</v>
      </c>
      <c r="D181" s="17">
        <v>0</v>
      </c>
      <c r="E181" s="17">
        <v>0</v>
      </c>
      <c r="F181" s="17">
        <v>50000</v>
      </c>
    </row>
    <row r="182" spans="1:6" x14ac:dyDescent="0.2">
      <c r="A182" s="18" t="s">
        <v>277</v>
      </c>
      <c r="B182" s="18"/>
      <c r="C182" s="19">
        <v>50000</v>
      </c>
      <c r="D182" s="19">
        <v>0</v>
      </c>
      <c r="E182" s="19">
        <v>0</v>
      </c>
      <c r="F182" s="19">
        <v>50000</v>
      </c>
    </row>
    <row r="183" spans="1:6" x14ac:dyDescent="0.2">
      <c r="A183" s="4" t="s">
        <v>56</v>
      </c>
      <c r="B183" s="4" t="s">
        <v>14</v>
      </c>
      <c r="C183" s="5">
        <v>50000</v>
      </c>
      <c r="D183" s="5">
        <v>0</v>
      </c>
      <c r="E183" s="5">
        <v>0</v>
      </c>
      <c r="F183" s="5">
        <v>50000</v>
      </c>
    </row>
    <row r="184" spans="1:6" x14ac:dyDescent="0.2">
      <c r="A184" s="20" t="s">
        <v>59</v>
      </c>
      <c r="B184" s="20" t="s">
        <v>60</v>
      </c>
      <c r="C184" s="21">
        <v>50000</v>
      </c>
      <c r="D184" s="21">
        <v>0</v>
      </c>
      <c r="E184" s="21">
        <v>0</v>
      </c>
      <c r="F184" s="21">
        <v>50000</v>
      </c>
    </row>
    <row r="185" spans="1:6" x14ac:dyDescent="0.2">
      <c r="A185" s="16" t="s">
        <v>278</v>
      </c>
      <c r="B185" s="16"/>
      <c r="C185" s="17">
        <v>140000</v>
      </c>
      <c r="D185" s="17">
        <v>0</v>
      </c>
      <c r="E185" s="17">
        <v>0</v>
      </c>
      <c r="F185" s="17">
        <v>140000</v>
      </c>
    </row>
    <row r="186" spans="1:6" x14ac:dyDescent="0.2">
      <c r="A186" s="18" t="s">
        <v>279</v>
      </c>
      <c r="B186" s="18"/>
      <c r="C186" s="19">
        <v>90000</v>
      </c>
      <c r="D186" s="19">
        <v>0</v>
      </c>
      <c r="E186" s="19">
        <v>0</v>
      </c>
      <c r="F186" s="19">
        <v>90000</v>
      </c>
    </row>
    <row r="187" spans="1:6" x14ac:dyDescent="0.2">
      <c r="A187" s="4" t="s">
        <v>71</v>
      </c>
      <c r="B187" s="4" t="s">
        <v>15</v>
      </c>
      <c r="C187" s="5">
        <v>90000</v>
      </c>
      <c r="D187" s="5">
        <v>0</v>
      </c>
      <c r="E187" s="5">
        <v>0</v>
      </c>
      <c r="F187" s="5">
        <v>90000</v>
      </c>
    </row>
    <row r="188" spans="1:6" x14ac:dyDescent="0.2">
      <c r="A188" s="20" t="s">
        <v>74</v>
      </c>
      <c r="B188" s="20" t="s">
        <v>75</v>
      </c>
      <c r="C188" s="21">
        <v>40000</v>
      </c>
      <c r="D188" s="21">
        <v>0</v>
      </c>
      <c r="E188" s="21">
        <v>0</v>
      </c>
      <c r="F188" s="21">
        <v>40000</v>
      </c>
    </row>
    <row r="189" spans="1:6" x14ac:dyDescent="0.2">
      <c r="A189" s="20" t="s">
        <v>76</v>
      </c>
      <c r="B189" s="20" t="s">
        <v>77</v>
      </c>
      <c r="C189" s="21">
        <v>50000</v>
      </c>
      <c r="D189" s="21">
        <v>0</v>
      </c>
      <c r="E189" s="21">
        <v>0</v>
      </c>
      <c r="F189" s="21">
        <v>50000</v>
      </c>
    </row>
    <row r="190" spans="1:6" x14ac:dyDescent="0.2">
      <c r="A190" s="18" t="s">
        <v>280</v>
      </c>
      <c r="B190" s="18"/>
      <c r="C190" s="19">
        <v>50000</v>
      </c>
      <c r="D190" s="19">
        <v>0</v>
      </c>
      <c r="E190" s="19">
        <v>0</v>
      </c>
      <c r="F190" s="19">
        <v>50000</v>
      </c>
    </row>
    <row r="191" spans="1:6" x14ac:dyDescent="0.2">
      <c r="A191" s="4" t="s">
        <v>56</v>
      </c>
      <c r="B191" s="4" t="s">
        <v>14</v>
      </c>
      <c r="C191" s="5">
        <v>50000</v>
      </c>
      <c r="D191" s="5">
        <v>0</v>
      </c>
      <c r="E191" s="5">
        <v>0</v>
      </c>
      <c r="F191" s="5">
        <v>50000</v>
      </c>
    </row>
    <row r="192" spans="1:6" x14ac:dyDescent="0.2">
      <c r="A192" s="20" t="s">
        <v>65</v>
      </c>
      <c r="B192" s="20" t="s">
        <v>66</v>
      </c>
      <c r="C192" s="21">
        <v>50000</v>
      </c>
      <c r="D192" s="21">
        <v>0</v>
      </c>
      <c r="E192" s="21">
        <v>0</v>
      </c>
      <c r="F192" s="21">
        <v>50000</v>
      </c>
    </row>
    <row r="193" spans="1:6" x14ac:dyDescent="0.2">
      <c r="A193" s="16" t="s">
        <v>281</v>
      </c>
      <c r="B193" s="16"/>
      <c r="C193" s="17">
        <v>118000</v>
      </c>
      <c r="D193" s="17">
        <v>-15000</v>
      </c>
      <c r="E193" s="17">
        <v>-12.71</v>
      </c>
      <c r="F193" s="17">
        <v>103000</v>
      </c>
    </row>
    <row r="194" spans="1:6" x14ac:dyDescent="0.2">
      <c r="A194" s="18" t="s">
        <v>282</v>
      </c>
      <c r="B194" s="18"/>
      <c r="C194" s="19">
        <v>20000</v>
      </c>
      <c r="D194" s="19">
        <v>-15000</v>
      </c>
      <c r="E194" s="19">
        <v>-75</v>
      </c>
      <c r="F194" s="19">
        <v>5000</v>
      </c>
    </row>
    <row r="195" spans="1:6" x14ac:dyDescent="0.2">
      <c r="A195" s="4" t="s">
        <v>56</v>
      </c>
      <c r="B195" s="4" t="s">
        <v>14</v>
      </c>
      <c r="C195" s="5">
        <v>20000</v>
      </c>
      <c r="D195" s="5">
        <v>-15000</v>
      </c>
      <c r="E195" s="5">
        <v>-75</v>
      </c>
      <c r="F195" s="5">
        <v>5000</v>
      </c>
    </row>
    <row r="196" spans="1:6" x14ac:dyDescent="0.2">
      <c r="A196" s="20" t="s">
        <v>59</v>
      </c>
      <c r="B196" s="20" t="s">
        <v>60</v>
      </c>
      <c r="C196" s="21">
        <v>20000</v>
      </c>
      <c r="D196" s="21">
        <v>-15000</v>
      </c>
      <c r="E196" s="21">
        <v>-75</v>
      </c>
      <c r="F196" s="21">
        <v>5000</v>
      </c>
    </row>
    <row r="197" spans="1:6" x14ac:dyDescent="0.2">
      <c r="A197" s="18" t="s">
        <v>283</v>
      </c>
      <c r="B197" s="18"/>
      <c r="C197" s="19">
        <v>35000</v>
      </c>
      <c r="D197" s="19">
        <v>0</v>
      </c>
      <c r="E197" s="19">
        <v>0</v>
      </c>
      <c r="F197" s="19">
        <v>35000</v>
      </c>
    </row>
    <row r="198" spans="1:6" x14ac:dyDescent="0.2">
      <c r="A198" s="4" t="s">
        <v>56</v>
      </c>
      <c r="B198" s="4" t="s">
        <v>14</v>
      </c>
      <c r="C198" s="5">
        <v>20000</v>
      </c>
      <c r="D198" s="5">
        <v>5000</v>
      </c>
      <c r="E198" s="5">
        <v>25</v>
      </c>
      <c r="F198" s="5">
        <v>25000</v>
      </c>
    </row>
    <row r="199" spans="1:6" x14ac:dyDescent="0.2">
      <c r="A199" s="20" t="s">
        <v>59</v>
      </c>
      <c r="B199" s="20" t="s">
        <v>60</v>
      </c>
      <c r="C199" s="21">
        <v>20000</v>
      </c>
      <c r="D199" s="21">
        <v>5000</v>
      </c>
      <c r="E199" s="21">
        <v>25</v>
      </c>
      <c r="F199" s="21">
        <v>25000</v>
      </c>
    </row>
    <row r="200" spans="1:6" x14ac:dyDescent="0.2">
      <c r="A200" s="4" t="s">
        <v>71</v>
      </c>
      <c r="B200" s="4" t="s">
        <v>15</v>
      </c>
      <c r="C200" s="5">
        <v>15000</v>
      </c>
      <c r="D200" s="5">
        <v>-5000</v>
      </c>
      <c r="E200" s="5">
        <v>-33.33</v>
      </c>
      <c r="F200" s="5">
        <v>10000</v>
      </c>
    </row>
    <row r="201" spans="1:6" x14ac:dyDescent="0.2">
      <c r="A201" s="20" t="s">
        <v>74</v>
      </c>
      <c r="B201" s="20" t="s">
        <v>75</v>
      </c>
      <c r="C201" s="21">
        <v>15000</v>
      </c>
      <c r="D201" s="21">
        <v>-5000</v>
      </c>
      <c r="E201" s="21">
        <v>-33.33</v>
      </c>
      <c r="F201" s="21">
        <v>10000</v>
      </c>
    </row>
    <row r="202" spans="1:6" x14ac:dyDescent="0.2">
      <c r="A202" s="18" t="s">
        <v>284</v>
      </c>
      <c r="B202" s="18"/>
      <c r="C202" s="19">
        <v>35000</v>
      </c>
      <c r="D202" s="19">
        <v>-5000</v>
      </c>
      <c r="E202" s="19">
        <v>-14.29</v>
      </c>
      <c r="F202" s="19">
        <v>30000</v>
      </c>
    </row>
    <row r="203" spans="1:6" x14ac:dyDescent="0.2">
      <c r="A203" s="4" t="s">
        <v>56</v>
      </c>
      <c r="B203" s="4" t="s">
        <v>14</v>
      </c>
      <c r="C203" s="5">
        <v>25000</v>
      </c>
      <c r="D203" s="5">
        <v>-5000</v>
      </c>
      <c r="E203" s="5">
        <v>-20</v>
      </c>
      <c r="F203" s="5">
        <v>20000</v>
      </c>
    </row>
    <row r="204" spans="1:6" x14ac:dyDescent="0.2">
      <c r="A204" s="20" t="s">
        <v>59</v>
      </c>
      <c r="B204" s="20" t="s">
        <v>60</v>
      </c>
      <c r="C204" s="21">
        <v>25000</v>
      </c>
      <c r="D204" s="21">
        <v>-5000</v>
      </c>
      <c r="E204" s="21">
        <v>-20</v>
      </c>
      <c r="F204" s="21">
        <v>20000</v>
      </c>
    </row>
    <row r="205" spans="1:6" x14ac:dyDescent="0.2">
      <c r="A205" s="4" t="s">
        <v>71</v>
      </c>
      <c r="B205" s="4" t="s">
        <v>15</v>
      </c>
      <c r="C205" s="5">
        <v>10000</v>
      </c>
      <c r="D205" s="5">
        <v>0</v>
      </c>
      <c r="E205" s="5">
        <v>0</v>
      </c>
      <c r="F205" s="5">
        <v>10000</v>
      </c>
    </row>
    <row r="206" spans="1:6" x14ac:dyDescent="0.2">
      <c r="A206" s="20" t="s">
        <v>74</v>
      </c>
      <c r="B206" s="20" t="s">
        <v>75</v>
      </c>
      <c r="C206" s="21">
        <v>10000</v>
      </c>
      <c r="D206" s="21">
        <v>0</v>
      </c>
      <c r="E206" s="21">
        <v>0</v>
      </c>
      <c r="F206" s="21">
        <v>10000</v>
      </c>
    </row>
    <row r="207" spans="1:6" x14ac:dyDescent="0.2">
      <c r="A207" s="18" t="s">
        <v>285</v>
      </c>
      <c r="B207" s="18"/>
      <c r="C207" s="19">
        <v>28000</v>
      </c>
      <c r="D207" s="19">
        <v>5000</v>
      </c>
      <c r="E207" s="19">
        <v>17.86</v>
      </c>
      <c r="F207" s="19">
        <v>33000</v>
      </c>
    </row>
    <row r="208" spans="1:6" x14ac:dyDescent="0.2">
      <c r="A208" s="4" t="s">
        <v>56</v>
      </c>
      <c r="B208" s="4" t="s">
        <v>14</v>
      </c>
      <c r="C208" s="5">
        <v>28000</v>
      </c>
      <c r="D208" s="5">
        <v>5000</v>
      </c>
      <c r="E208" s="5">
        <v>17.86</v>
      </c>
      <c r="F208" s="5">
        <v>33000</v>
      </c>
    </row>
    <row r="209" spans="1:6" x14ac:dyDescent="0.2">
      <c r="A209" s="20" t="s">
        <v>59</v>
      </c>
      <c r="B209" s="20" t="s">
        <v>60</v>
      </c>
      <c r="C209" s="21">
        <v>25000</v>
      </c>
      <c r="D209" s="21">
        <v>5000</v>
      </c>
      <c r="E209" s="21">
        <v>20</v>
      </c>
      <c r="F209" s="21">
        <v>30000</v>
      </c>
    </row>
    <row r="210" spans="1:6" x14ac:dyDescent="0.2">
      <c r="A210" s="20" t="s">
        <v>65</v>
      </c>
      <c r="B210" s="20" t="s">
        <v>66</v>
      </c>
      <c r="C210" s="21">
        <v>3000</v>
      </c>
      <c r="D210" s="21">
        <v>0</v>
      </c>
      <c r="E210" s="21">
        <v>0</v>
      </c>
      <c r="F210" s="21">
        <v>3000</v>
      </c>
    </row>
    <row r="211" spans="1:6" x14ac:dyDescent="0.2">
      <c r="A211" s="10" t="s">
        <v>87</v>
      </c>
      <c r="B211" s="10"/>
      <c r="C211" s="11">
        <v>445120</v>
      </c>
      <c r="D211" s="11">
        <v>2500</v>
      </c>
      <c r="E211" s="11">
        <v>0.56000000000000005</v>
      </c>
      <c r="F211" s="11">
        <v>447620</v>
      </c>
    </row>
    <row r="212" spans="1:6" x14ac:dyDescent="0.2">
      <c r="A212" s="12" t="s">
        <v>286</v>
      </c>
      <c r="B212" s="12"/>
      <c r="C212" s="13">
        <v>403120</v>
      </c>
      <c r="D212" s="13">
        <v>2500</v>
      </c>
      <c r="E212" s="13">
        <v>0.62</v>
      </c>
      <c r="F212" s="13">
        <v>405620</v>
      </c>
    </row>
    <row r="213" spans="1:6" x14ac:dyDescent="0.2">
      <c r="A213" s="14" t="s">
        <v>218</v>
      </c>
      <c r="B213" s="14"/>
      <c r="C213" s="15">
        <v>403120</v>
      </c>
      <c r="D213" s="15">
        <v>2500</v>
      </c>
      <c r="E213" s="15">
        <v>0.62</v>
      </c>
      <c r="F213" s="15">
        <v>405620</v>
      </c>
    </row>
    <row r="214" spans="1:6" x14ac:dyDescent="0.2">
      <c r="A214" s="16" t="s">
        <v>287</v>
      </c>
      <c r="B214" s="16"/>
      <c r="C214" s="17">
        <v>403120</v>
      </c>
      <c r="D214" s="17">
        <v>2500</v>
      </c>
      <c r="E214" s="17">
        <v>0.62</v>
      </c>
      <c r="F214" s="17">
        <v>405620</v>
      </c>
    </row>
    <row r="215" spans="1:6" x14ac:dyDescent="0.2">
      <c r="A215" s="18" t="s">
        <v>288</v>
      </c>
      <c r="B215" s="18"/>
      <c r="C215" s="19">
        <v>119120</v>
      </c>
      <c r="D215" s="19">
        <v>5000</v>
      </c>
      <c r="E215" s="19">
        <v>4.2</v>
      </c>
      <c r="F215" s="19">
        <v>124120</v>
      </c>
    </row>
    <row r="216" spans="1:6" x14ac:dyDescent="0.2">
      <c r="A216" s="4" t="s">
        <v>56</v>
      </c>
      <c r="B216" s="4" t="s">
        <v>14</v>
      </c>
      <c r="C216" s="5">
        <v>119120</v>
      </c>
      <c r="D216" s="5">
        <v>5000</v>
      </c>
      <c r="E216" s="5">
        <v>4.2</v>
      </c>
      <c r="F216" s="5">
        <v>124120</v>
      </c>
    </row>
    <row r="217" spans="1:6" x14ac:dyDescent="0.2">
      <c r="A217" s="20" t="s">
        <v>59</v>
      </c>
      <c r="B217" s="20" t="s">
        <v>60</v>
      </c>
      <c r="C217" s="21">
        <v>119120</v>
      </c>
      <c r="D217" s="21">
        <v>5000</v>
      </c>
      <c r="E217" s="21">
        <v>4.2</v>
      </c>
      <c r="F217" s="21">
        <v>124120</v>
      </c>
    </row>
    <row r="218" spans="1:6" x14ac:dyDescent="0.2">
      <c r="A218" s="18" t="s">
        <v>289</v>
      </c>
      <c r="B218" s="18"/>
      <c r="C218" s="19">
        <v>50000</v>
      </c>
      <c r="D218" s="19">
        <v>-10000</v>
      </c>
      <c r="E218" s="19">
        <v>-20</v>
      </c>
      <c r="F218" s="19">
        <v>40000</v>
      </c>
    </row>
    <row r="219" spans="1:6" x14ac:dyDescent="0.2">
      <c r="A219" s="4" t="s">
        <v>56</v>
      </c>
      <c r="B219" s="4" t="s">
        <v>14</v>
      </c>
      <c r="C219" s="5">
        <v>50000</v>
      </c>
      <c r="D219" s="5">
        <v>-10000</v>
      </c>
      <c r="E219" s="5">
        <v>-20</v>
      </c>
      <c r="F219" s="5">
        <v>40000</v>
      </c>
    </row>
    <row r="220" spans="1:6" x14ac:dyDescent="0.2">
      <c r="A220" s="20" t="s">
        <v>59</v>
      </c>
      <c r="B220" s="20" t="s">
        <v>60</v>
      </c>
      <c r="C220" s="21">
        <v>50000</v>
      </c>
      <c r="D220" s="21">
        <v>-10000</v>
      </c>
      <c r="E220" s="21">
        <v>-20</v>
      </c>
      <c r="F220" s="21">
        <v>40000</v>
      </c>
    </row>
    <row r="221" spans="1:6" x14ac:dyDescent="0.2">
      <c r="A221" s="18" t="s">
        <v>290</v>
      </c>
      <c r="B221" s="18"/>
      <c r="C221" s="19">
        <v>15000</v>
      </c>
      <c r="D221" s="19">
        <v>0</v>
      </c>
      <c r="E221" s="19">
        <v>0</v>
      </c>
      <c r="F221" s="19">
        <v>15000</v>
      </c>
    </row>
    <row r="222" spans="1:6" x14ac:dyDescent="0.2">
      <c r="A222" s="4" t="s">
        <v>56</v>
      </c>
      <c r="B222" s="4" t="s">
        <v>14</v>
      </c>
      <c r="C222" s="5">
        <v>15000</v>
      </c>
      <c r="D222" s="5">
        <v>0</v>
      </c>
      <c r="E222" s="5">
        <v>0</v>
      </c>
      <c r="F222" s="5">
        <v>15000</v>
      </c>
    </row>
    <row r="223" spans="1:6" x14ac:dyDescent="0.2">
      <c r="A223" s="20" t="s">
        <v>59</v>
      </c>
      <c r="B223" s="20" t="s">
        <v>60</v>
      </c>
      <c r="C223" s="21">
        <v>15000</v>
      </c>
      <c r="D223" s="21">
        <v>0</v>
      </c>
      <c r="E223" s="21">
        <v>0</v>
      </c>
      <c r="F223" s="21">
        <v>15000</v>
      </c>
    </row>
    <row r="224" spans="1:6" x14ac:dyDescent="0.2">
      <c r="A224" s="18" t="s">
        <v>291</v>
      </c>
      <c r="B224" s="18"/>
      <c r="C224" s="19">
        <v>162000</v>
      </c>
      <c r="D224" s="19">
        <v>0</v>
      </c>
      <c r="E224" s="19">
        <v>0</v>
      </c>
      <c r="F224" s="19">
        <v>162000</v>
      </c>
    </row>
    <row r="225" spans="1:6" x14ac:dyDescent="0.2">
      <c r="A225" s="4" t="s">
        <v>56</v>
      </c>
      <c r="B225" s="4" t="s">
        <v>14</v>
      </c>
      <c r="C225" s="5">
        <v>162000</v>
      </c>
      <c r="D225" s="5">
        <v>0</v>
      </c>
      <c r="E225" s="5">
        <v>0</v>
      </c>
      <c r="F225" s="5">
        <v>162000</v>
      </c>
    </row>
    <row r="226" spans="1:6" x14ac:dyDescent="0.2">
      <c r="A226" s="20" t="s">
        <v>59</v>
      </c>
      <c r="B226" s="20" t="s">
        <v>60</v>
      </c>
      <c r="C226" s="21">
        <v>162000</v>
      </c>
      <c r="D226" s="21">
        <v>0</v>
      </c>
      <c r="E226" s="21">
        <v>0</v>
      </c>
      <c r="F226" s="21">
        <v>162000</v>
      </c>
    </row>
    <row r="227" spans="1:6" x14ac:dyDescent="0.2">
      <c r="A227" s="18" t="s">
        <v>292</v>
      </c>
      <c r="B227" s="18"/>
      <c r="C227" s="19">
        <v>7000</v>
      </c>
      <c r="D227" s="19">
        <v>0</v>
      </c>
      <c r="E227" s="19">
        <v>0</v>
      </c>
      <c r="F227" s="19">
        <v>7000</v>
      </c>
    </row>
    <row r="228" spans="1:6" x14ac:dyDescent="0.2">
      <c r="A228" s="4" t="s">
        <v>56</v>
      </c>
      <c r="B228" s="4" t="s">
        <v>14</v>
      </c>
      <c r="C228" s="5">
        <v>7000</v>
      </c>
      <c r="D228" s="5">
        <v>0</v>
      </c>
      <c r="E228" s="5">
        <v>0</v>
      </c>
      <c r="F228" s="5">
        <v>7000</v>
      </c>
    </row>
    <row r="229" spans="1:6" x14ac:dyDescent="0.2">
      <c r="A229" s="20" t="s">
        <v>59</v>
      </c>
      <c r="B229" s="20" t="s">
        <v>60</v>
      </c>
      <c r="C229" s="21">
        <v>7000</v>
      </c>
      <c r="D229" s="21">
        <v>0</v>
      </c>
      <c r="E229" s="21">
        <v>0</v>
      </c>
      <c r="F229" s="21">
        <v>7000</v>
      </c>
    </row>
    <row r="230" spans="1:6" x14ac:dyDescent="0.2">
      <c r="A230" s="18" t="s">
        <v>293</v>
      </c>
      <c r="B230" s="18"/>
      <c r="C230" s="19">
        <v>40000</v>
      </c>
      <c r="D230" s="19">
        <v>5000</v>
      </c>
      <c r="E230" s="19">
        <v>12.5</v>
      </c>
      <c r="F230" s="19">
        <v>45000</v>
      </c>
    </row>
    <row r="231" spans="1:6" x14ac:dyDescent="0.2">
      <c r="A231" s="4" t="s">
        <v>56</v>
      </c>
      <c r="B231" s="4" t="s">
        <v>14</v>
      </c>
      <c r="C231" s="5">
        <v>40000</v>
      </c>
      <c r="D231" s="5">
        <v>5000</v>
      </c>
      <c r="E231" s="5">
        <v>12.5</v>
      </c>
      <c r="F231" s="5">
        <v>45000</v>
      </c>
    </row>
    <row r="232" spans="1:6" x14ac:dyDescent="0.2">
      <c r="A232" s="20" t="s">
        <v>59</v>
      </c>
      <c r="B232" s="20" t="s">
        <v>60</v>
      </c>
      <c r="C232" s="21">
        <v>40000</v>
      </c>
      <c r="D232" s="21">
        <v>5000</v>
      </c>
      <c r="E232" s="21">
        <v>12.5</v>
      </c>
      <c r="F232" s="21">
        <v>45000</v>
      </c>
    </row>
    <row r="233" spans="1:6" x14ac:dyDescent="0.2">
      <c r="A233" s="18" t="s">
        <v>294</v>
      </c>
      <c r="B233" s="18"/>
      <c r="C233" s="19">
        <v>4000</v>
      </c>
      <c r="D233" s="19">
        <v>1000</v>
      </c>
      <c r="E233" s="19">
        <v>25</v>
      </c>
      <c r="F233" s="19">
        <v>5000</v>
      </c>
    </row>
    <row r="234" spans="1:6" x14ac:dyDescent="0.2">
      <c r="A234" s="4" t="s">
        <v>56</v>
      </c>
      <c r="B234" s="4" t="s">
        <v>14</v>
      </c>
      <c r="C234" s="5">
        <v>4000</v>
      </c>
      <c r="D234" s="5">
        <v>1000</v>
      </c>
      <c r="E234" s="5">
        <v>25</v>
      </c>
      <c r="F234" s="5">
        <v>5000</v>
      </c>
    </row>
    <row r="235" spans="1:6" x14ac:dyDescent="0.2">
      <c r="A235" s="20" t="s">
        <v>59</v>
      </c>
      <c r="B235" s="20" t="s">
        <v>60</v>
      </c>
      <c r="C235" s="21">
        <v>4000</v>
      </c>
      <c r="D235" s="21">
        <v>1000</v>
      </c>
      <c r="E235" s="21">
        <v>25</v>
      </c>
      <c r="F235" s="21">
        <v>5000</v>
      </c>
    </row>
    <row r="236" spans="1:6" x14ac:dyDescent="0.2">
      <c r="A236" s="18" t="s">
        <v>295</v>
      </c>
      <c r="B236" s="18"/>
      <c r="C236" s="19">
        <v>6000</v>
      </c>
      <c r="D236" s="19">
        <v>1500</v>
      </c>
      <c r="E236" s="19">
        <v>25</v>
      </c>
      <c r="F236" s="19">
        <v>7500</v>
      </c>
    </row>
    <row r="237" spans="1:6" x14ac:dyDescent="0.2">
      <c r="A237" s="4" t="s">
        <v>56</v>
      </c>
      <c r="B237" s="4" t="s">
        <v>14</v>
      </c>
      <c r="C237" s="5">
        <v>6000</v>
      </c>
      <c r="D237" s="5">
        <v>1500</v>
      </c>
      <c r="E237" s="5">
        <v>25</v>
      </c>
      <c r="F237" s="5">
        <v>7500</v>
      </c>
    </row>
    <row r="238" spans="1:6" x14ac:dyDescent="0.2">
      <c r="A238" s="20" t="s">
        <v>59</v>
      </c>
      <c r="B238" s="20" t="s">
        <v>60</v>
      </c>
      <c r="C238" s="21">
        <v>6000</v>
      </c>
      <c r="D238" s="21">
        <v>1500</v>
      </c>
      <c r="E238" s="21">
        <v>25</v>
      </c>
      <c r="F238" s="21">
        <v>7500</v>
      </c>
    </row>
    <row r="239" spans="1:6" x14ac:dyDescent="0.2">
      <c r="A239" s="12" t="s">
        <v>90</v>
      </c>
      <c r="B239" s="12"/>
      <c r="C239" s="13">
        <v>42000</v>
      </c>
      <c r="D239" s="13">
        <v>0</v>
      </c>
      <c r="E239" s="13">
        <v>0</v>
      </c>
      <c r="F239" s="13">
        <v>42000</v>
      </c>
    </row>
    <row r="240" spans="1:6" x14ac:dyDescent="0.2">
      <c r="A240" s="14" t="s">
        <v>218</v>
      </c>
      <c r="B240" s="14"/>
      <c r="C240" s="15">
        <v>42000</v>
      </c>
      <c r="D240" s="15">
        <v>0</v>
      </c>
      <c r="E240" s="15">
        <v>0</v>
      </c>
      <c r="F240" s="15">
        <v>42000</v>
      </c>
    </row>
    <row r="241" spans="1:6" x14ac:dyDescent="0.2">
      <c r="A241" s="16" t="s">
        <v>269</v>
      </c>
      <c r="B241" s="16"/>
      <c r="C241" s="17">
        <v>42000</v>
      </c>
      <c r="D241" s="17">
        <v>0</v>
      </c>
      <c r="E241" s="17">
        <v>0</v>
      </c>
      <c r="F241" s="17">
        <v>42000</v>
      </c>
    </row>
    <row r="242" spans="1:6" x14ac:dyDescent="0.2">
      <c r="A242" s="18" t="s">
        <v>270</v>
      </c>
      <c r="B242" s="18"/>
      <c r="C242" s="19">
        <v>42000</v>
      </c>
      <c r="D242" s="19">
        <v>0</v>
      </c>
      <c r="E242" s="19">
        <v>0</v>
      </c>
      <c r="F242" s="19">
        <v>42000</v>
      </c>
    </row>
    <row r="243" spans="1:6" x14ac:dyDescent="0.2">
      <c r="A243" s="4" t="s">
        <v>56</v>
      </c>
      <c r="B243" s="4" t="s">
        <v>14</v>
      </c>
      <c r="C243" s="5">
        <v>42000</v>
      </c>
      <c r="D243" s="5">
        <v>0</v>
      </c>
      <c r="E243" s="5">
        <v>0</v>
      </c>
      <c r="F243" s="5">
        <v>42000</v>
      </c>
    </row>
    <row r="244" spans="1:6" x14ac:dyDescent="0.2">
      <c r="A244" s="20" t="s">
        <v>65</v>
      </c>
      <c r="B244" s="20" t="s">
        <v>66</v>
      </c>
      <c r="C244" s="21">
        <v>42000</v>
      </c>
      <c r="D244" s="21">
        <v>0</v>
      </c>
      <c r="E244" s="21">
        <v>0</v>
      </c>
      <c r="F244" s="21">
        <v>42000</v>
      </c>
    </row>
    <row r="245" spans="1:6" x14ac:dyDescent="0.2">
      <c r="A245" s="10" t="s">
        <v>91</v>
      </c>
      <c r="B245" s="10"/>
      <c r="C245" s="11">
        <v>1223562.78</v>
      </c>
      <c r="D245" s="11">
        <v>15940</v>
      </c>
      <c r="E245" s="11">
        <v>1.3</v>
      </c>
      <c r="F245" s="11">
        <v>1239502.78</v>
      </c>
    </row>
    <row r="246" spans="1:6" x14ac:dyDescent="0.2">
      <c r="A246" s="12" t="s">
        <v>92</v>
      </c>
      <c r="B246" s="12"/>
      <c r="C246" s="13">
        <v>1223562.78</v>
      </c>
      <c r="D246" s="13">
        <v>8500</v>
      </c>
      <c r="E246" s="13">
        <v>0.69</v>
      </c>
      <c r="F246" s="13">
        <v>1232062.78</v>
      </c>
    </row>
    <row r="247" spans="1:6" x14ac:dyDescent="0.2">
      <c r="A247" s="14" t="s">
        <v>218</v>
      </c>
      <c r="B247" s="14"/>
      <c r="C247" s="15">
        <v>1223562.78</v>
      </c>
      <c r="D247" s="15">
        <v>8500</v>
      </c>
      <c r="E247" s="15">
        <v>0.69</v>
      </c>
      <c r="F247" s="15">
        <v>1232062.78</v>
      </c>
    </row>
    <row r="248" spans="1:6" x14ac:dyDescent="0.2">
      <c r="A248" s="16" t="s">
        <v>233</v>
      </c>
      <c r="B248" s="16"/>
      <c r="C248" s="17">
        <v>26734.31</v>
      </c>
      <c r="D248" s="17">
        <v>0</v>
      </c>
      <c r="E248" s="17">
        <v>0</v>
      </c>
      <c r="F248" s="17">
        <v>26734.31</v>
      </c>
    </row>
    <row r="249" spans="1:6" x14ac:dyDescent="0.2">
      <c r="A249" s="18" t="s">
        <v>237</v>
      </c>
      <c r="B249" s="18"/>
      <c r="C249" s="19">
        <v>26734.31</v>
      </c>
      <c r="D249" s="19">
        <v>0</v>
      </c>
      <c r="E249" s="19">
        <v>0</v>
      </c>
      <c r="F249" s="19">
        <v>26734.31</v>
      </c>
    </row>
    <row r="250" spans="1:6" x14ac:dyDescent="0.2">
      <c r="A250" s="4" t="s">
        <v>56</v>
      </c>
      <c r="B250" s="4" t="s">
        <v>14</v>
      </c>
      <c r="C250" s="5">
        <v>25000</v>
      </c>
      <c r="D250" s="5">
        <v>-2694.58</v>
      </c>
      <c r="E250" s="5">
        <v>-10.78</v>
      </c>
      <c r="F250" s="5">
        <v>22305.42</v>
      </c>
    </row>
    <row r="251" spans="1:6" x14ac:dyDescent="0.2">
      <c r="A251" s="20" t="s">
        <v>59</v>
      </c>
      <c r="B251" s="20" t="s">
        <v>60</v>
      </c>
      <c r="C251" s="21">
        <v>25000</v>
      </c>
      <c r="D251" s="21">
        <v>-2694.58</v>
      </c>
      <c r="E251" s="21">
        <v>-10.78</v>
      </c>
      <c r="F251" s="21">
        <v>22305.42</v>
      </c>
    </row>
    <row r="252" spans="1:6" x14ac:dyDescent="0.2">
      <c r="A252" s="4" t="s">
        <v>71</v>
      </c>
      <c r="B252" s="4" t="s">
        <v>15</v>
      </c>
      <c r="C252" s="5">
        <v>1734.31</v>
      </c>
      <c r="D252" s="5">
        <v>2694.58</v>
      </c>
      <c r="E252" s="5">
        <v>155.37</v>
      </c>
      <c r="F252" s="5">
        <v>4428.8900000000003</v>
      </c>
    </row>
    <row r="253" spans="1:6" x14ac:dyDescent="0.2">
      <c r="A253" s="20" t="s">
        <v>74</v>
      </c>
      <c r="B253" s="20" t="s">
        <v>75</v>
      </c>
      <c r="C253" s="21">
        <v>1734.31</v>
      </c>
      <c r="D253" s="21">
        <v>2694.58</v>
      </c>
      <c r="E253" s="21">
        <v>155.37</v>
      </c>
      <c r="F253" s="21">
        <v>4428.8900000000003</v>
      </c>
    </row>
    <row r="254" spans="1:6" x14ac:dyDescent="0.2">
      <c r="A254" s="16" t="s">
        <v>247</v>
      </c>
      <c r="B254" s="16"/>
      <c r="C254" s="17">
        <v>1030208.05</v>
      </c>
      <c r="D254" s="17">
        <v>3000</v>
      </c>
      <c r="E254" s="17">
        <v>0.28999999999999998</v>
      </c>
      <c r="F254" s="17">
        <v>1033208.05</v>
      </c>
    </row>
    <row r="255" spans="1:6" x14ac:dyDescent="0.2">
      <c r="A255" s="18" t="s">
        <v>249</v>
      </c>
      <c r="B255" s="18"/>
      <c r="C255" s="19">
        <v>967451.05</v>
      </c>
      <c r="D255" s="19">
        <v>0</v>
      </c>
      <c r="E255" s="19">
        <v>0</v>
      </c>
      <c r="F255" s="19">
        <v>967451.05</v>
      </c>
    </row>
    <row r="256" spans="1:6" x14ac:dyDescent="0.2">
      <c r="A256" s="4" t="s">
        <v>71</v>
      </c>
      <c r="B256" s="4" t="s">
        <v>15</v>
      </c>
      <c r="C256" s="5">
        <v>967451.05</v>
      </c>
      <c r="D256" s="5">
        <v>0</v>
      </c>
      <c r="E256" s="5">
        <v>0</v>
      </c>
      <c r="F256" s="5">
        <v>967451.05</v>
      </c>
    </row>
    <row r="257" spans="1:6" x14ac:dyDescent="0.2">
      <c r="A257" s="20" t="s">
        <v>76</v>
      </c>
      <c r="B257" s="20" t="s">
        <v>77</v>
      </c>
      <c r="C257" s="21">
        <v>967451.05</v>
      </c>
      <c r="D257" s="21">
        <v>0</v>
      </c>
      <c r="E257" s="21">
        <v>0</v>
      </c>
      <c r="F257" s="21">
        <v>967451.05</v>
      </c>
    </row>
    <row r="258" spans="1:6" x14ac:dyDescent="0.2">
      <c r="A258" s="18" t="s">
        <v>250</v>
      </c>
      <c r="B258" s="18"/>
      <c r="C258" s="19">
        <v>60757</v>
      </c>
      <c r="D258" s="19">
        <v>0</v>
      </c>
      <c r="E258" s="19">
        <v>0</v>
      </c>
      <c r="F258" s="19">
        <v>60757</v>
      </c>
    </row>
    <row r="259" spans="1:6" x14ac:dyDescent="0.2">
      <c r="A259" s="4" t="s">
        <v>71</v>
      </c>
      <c r="B259" s="4" t="s">
        <v>15</v>
      </c>
      <c r="C259" s="5">
        <v>60757</v>
      </c>
      <c r="D259" s="5">
        <v>0</v>
      </c>
      <c r="E259" s="5">
        <v>0</v>
      </c>
      <c r="F259" s="5">
        <v>60757</v>
      </c>
    </row>
    <row r="260" spans="1:6" x14ac:dyDescent="0.2">
      <c r="A260" s="20" t="s">
        <v>72</v>
      </c>
      <c r="B260" s="20" t="s">
        <v>73</v>
      </c>
      <c r="C260" s="21">
        <v>30000</v>
      </c>
      <c r="D260" s="21">
        <v>0</v>
      </c>
      <c r="E260" s="21">
        <v>0</v>
      </c>
      <c r="F260" s="21">
        <v>30000</v>
      </c>
    </row>
    <row r="261" spans="1:6" x14ac:dyDescent="0.2">
      <c r="A261" s="20" t="s">
        <v>76</v>
      </c>
      <c r="B261" s="20" t="s">
        <v>77</v>
      </c>
      <c r="C261" s="21">
        <v>30757</v>
      </c>
      <c r="D261" s="21">
        <v>0</v>
      </c>
      <c r="E261" s="21">
        <v>0</v>
      </c>
      <c r="F261" s="21">
        <v>30757</v>
      </c>
    </row>
    <row r="262" spans="1:6" x14ac:dyDescent="0.2">
      <c r="A262" s="18" t="s">
        <v>251</v>
      </c>
      <c r="B262" s="18"/>
      <c r="C262" s="19">
        <v>2000</v>
      </c>
      <c r="D262" s="19">
        <v>3000</v>
      </c>
      <c r="E262" s="19">
        <v>150</v>
      </c>
      <c r="F262" s="19">
        <v>5000</v>
      </c>
    </row>
    <row r="263" spans="1:6" x14ac:dyDescent="0.2">
      <c r="A263" s="4" t="s">
        <v>56</v>
      </c>
      <c r="B263" s="4" t="s">
        <v>14</v>
      </c>
      <c r="C263" s="5">
        <v>2000</v>
      </c>
      <c r="D263" s="5">
        <v>3000</v>
      </c>
      <c r="E263" s="5">
        <v>150</v>
      </c>
      <c r="F263" s="5">
        <v>5000</v>
      </c>
    </row>
    <row r="264" spans="1:6" x14ac:dyDescent="0.2">
      <c r="A264" s="20" t="s">
        <v>59</v>
      </c>
      <c r="B264" s="20" t="s">
        <v>60</v>
      </c>
      <c r="C264" s="21">
        <v>2000</v>
      </c>
      <c r="D264" s="21">
        <v>3000</v>
      </c>
      <c r="E264" s="21">
        <v>150</v>
      </c>
      <c r="F264" s="21">
        <v>5000</v>
      </c>
    </row>
    <row r="265" spans="1:6" x14ac:dyDescent="0.2">
      <c r="A265" s="18" t="s">
        <v>296</v>
      </c>
      <c r="B265" s="18"/>
      <c r="C265" s="19">
        <v>0</v>
      </c>
      <c r="D265" s="19">
        <v>0</v>
      </c>
      <c r="E265" s="19">
        <v>0</v>
      </c>
      <c r="F265" s="19">
        <v>0</v>
      </c>
    </row>
    <row r="266" spans="1:6" x14ac:dyDescent="0.2">
      <c r="A266" s="4" t="s">
        <v>56</v>
      </c>
      <c r="B266" s="4" t="s">
        <v>14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20" t="s">
        <v>69</v>
      </c>
      <c r="B267" s="20" t="s">
        <v>223</v>
      </c>
      <c r="C267" s="21">
        <v>0</v>
      </c>
      <c r="D267" s="21">
        <v>0</v>
      </c>
      <c r="E267" s="21">
        <v>0</v>
      </c>
      <c r="F267" s="21">
        <v>0</v>
      </c>
    </row>
    <row r="268" spans="1:6" x14ac:dyDescent="0.2">
      <c r="A268" s="16" t="s">
        <v>256</v>
      </c>
      <c r="B268" s="16"/>
      <c r="C268" s="17">
        <v>0</v>
      </c>
      <c r="D268" s="17">
        <v>5500</v>
      </c>
      <c r="E268" s="17">
        <v>100</v>
      </c>
      <c r="F268" s="17">
        <v>5500</v>
      </c>
    </row>
    <row r="269" spans="1:6" x14ac:dyDescent="0.2">
      <c r="A269" s="18" t="s">
        <v>258</v>
      </c>
      <c r="B269" s="18"/>
      <c r="C269" s="19">
        <v>0</v>
      </c>
      <c r="D269" s="19">
        <v>5500</v>
      </c>
      <c r="E269" s="19">
        <v>100</v>
      </c>
      <c r="F269" s="19">
        <v>5500</v>
      </c>
    </row>
    <row r="270" spans="1:6" x14ac:dyDescent="0.2">
      <c r="A270" s="4" t="s">
        <v>71</v>
      </c>
      <c r="B270" s="4" t="s">
        <v>15</v>
      </c>
      <c r="C270" s="5">
        <v>0</v>
      </c>
      <c r="D270" s="5">
        <v>5500</v>
      </c>
      <c r="E270" s="5">
        <v>100</v>
      </c>
      <c r="F270" s="5">
        <v>5500</v>
      </c>
    </row>
    <row r="271" spans="1:6" x14ac:dyDescent="0.2">
      <c r="A271" s="20" t="s">
        <v>74</v>
      </c>
      <c r="B271" s="20" t="s">
        <v>75</v>
      </c>
      <c r="C271" s="21">
        <v>0</v>
      </c>
      <c r="D271" s="21">
        <v>5500</v>
      </c>
      <c r="E271" s="21">
        <v>100</v>
      </c>
      <c r="F271" s="21">
        <v>5500</v>
      </c>
    </row>
    <row r="272" spans="1:6" x14ac:dyDescent="0.2">
      <c r="A272" s="20" t="s">
        <v>76</v>
      </c>
      <c r="B272" s="20" t="s">
        <v>77</v>
      </c>
      <c r="C272" s="21">
        <v>0</v>
      </c>
      <c r="D272" s="21">
        <v>0</v>
      </c>
      <c r="E272" s="21">
        <v>0</v>
      </c>
      <c r="F272" s="21">
        <v>0</v>
      </c>
    </row>
    <row r="273" spans="1:6" x14ac:dyDescent="0.2">
      <c r="A273" s="16" t="s">
        <v>265</v>
      </c>
      <c r="B273" s="16"/>
      <c r="C273" s="17">
        <v>10000</v>
      </c>
      <c r="D273" s="17">
        <v>0</v>
      </c>
      <c r="E273" s="17">
        <v>0</v>
      </c>
      <c r="F273" s="17">
        <v>10000</v>
      </c>
    </row>
    <row r="274" spans="1:6" x14ac:dyDescent="0.2">
      <c r="A274" s="18" t="s">
        <v>266</v>
      </c>
      <c r="B274" s="18"/>
      <c r="C274" s="19">
        <v>10000</v>
      </c>
      <c r="D274" s="19">
        <v>0</v>
      </c>
      <c r="E274" s="19">
        <v>0</v>
      </c>
      <c r="F274" s="19">
        <v>10000</v>
      </c>
    </row>
    <row r="275" spans="1:6" x14ac:dyDescent="0.2">
      <c r="A275" s="4" t="s">
        <v>56</v>
      </c>
      <c r="B275" s="4" t="s">
        <v>14</v>
      </c>
      <c r="C275" s="5">
        <v>10000</v>
      </c>
      <c r="D275" s="5">
        <v>0</v>
      </c>
      <c r="E275" s="5">
        <v>0</v>
      </c>
      <c r="F275" s="5">
        <v>10000</v>
      </c>
    </row>
    <row r="276" spans="1:6" x14ac:dyDescent="0.2">
      <c r="A276" s="20" t="s">
        <v>59</v>
      </c>
      <c r="B276" s="20" t="s">
        <v>60</v>
      </c>
      <c r="C276" s="21">
        <v>10000</v>
      </c>
      <c r="D276" s="21">
        <v>0</v>
      </c>
      <c r="E276" s="21">
        <v>0</v>
      </c>
      <c r="F276" s="21">
        <v>10000</v>
      </c>
    </row>
    <row r="277" spans="1:6" x14ac:dyDescent="0.2">
      <c r="A277" s="16" t="s">
        <v>273</v>
      </c>
      <c r="B277" s="16"/>
      <c r="C277" s="17">
        <v>115000</v>
      </c>
      <c r="D277" s="17">
        <v>0</v>
      </c>
      <c r="E277" s="17">
        <v>0</v>
      </c>
      <c r="F277" s="17">
        <v>115000</v>
      </c>
    </row>
    <row r="278" spans="1:6" x14ac:dyDescent="0.2">
      <c r="A278" s="18" t="s">
        <v>275</v>
      </c>
      <c r="B278" s="18"/>
      <c r="C278" s="19">
        <v>115000</v>
      </c>
      <c r="D278" s="19">
        <v>0</v>
      </c>
      <c r="E278" s="19">
        <v>0</v>
      </c>
      <c r="F278" s="19">
        <v>115000</v>
      </c>
    </row>
    <row r="279" spans="1:6" x14ac:dyDescent="0.2">
      <c r="A279" s="4" t="s">
        <v>71</v>
      </c>
      <c r="B279" s="4" t="s">
        <v>15</v>
      </c>
      <c r="C279" s="5">
        <v>115000</v>
      </c>
      <c r="D279" s="5">
        <v>0</v>
      </c>
      <c r="E279" s="5">
        <v>0</v>
      </c>
      <c r="F279" s="5">
        <v>115000</v>
      </c>
    </row>
    <row r="280" spans="1:6" x14ac:dyDescent="0.2">
      <c r="A280" s="20" t="s">
        <v>76</v>
      </c>
      <c r="B280" s="20" t="s">
        <v>77</v>
      </c>
      <c r="C280" s="21">
        <v>115000</v>
      </c>
      <c r="D280" s="21">
        <v>0</v>
      </c>
      <c r="E280" s="21">
        <v>0</v>
      </c>
      <c r="F280" s="21">
        <v>115000</v>
      </c>
    </row>
    <row r="281" spans="1:6" x14ac:dyDescent="0.2">
      <c r="A281" s="16" t="s">
        <v>287</v>
      </c>
      <c r="B281" s="16"/>
      <c r="C281" s="17">
        <v>10000</v>
      </c>
      <c r="D281" s="17">
        <v>0</v>
      </c>
      <c r="E281" s="17">
        <v>0</v>
      </c>
      <c r="F281" s="17">
        <v>10000</v>
      </c>
    </row>
    <row r="282" spans="1:6" x14ac:dyDescent="0.2">
      <c r="A282" s="18" t="s">
        <v>293</v>
      </c>
      <c r="B282" s="18"/>
      <c r="C282" s="19">
        <v>10000</v>
      </c>
      <c r="D282" s="19">
        <v>0</v>
      </c>
      <c r="E282" s="19">
        <v>0</v>
      </c>
      <c r="F282" s="19">
        <v>10000</v>
      </c>
    </row>
    <row r="283" spans="1:6" x14ac:dyDescent="0.2">
      <c r="A283" s="4" t="s">
        <v>56</v>
      </c>
      <c r="B283" s="4" t="s">
        <v>14</v>
      </c>
      <c r="C283" s="5">
        <v>10000</v>
      </c>
      <c r="D283" s="5">
        <v>0</v>
      </c>
      <c r="E283" s="5">
        <v>0</v>
      </c>
      <c r="F283" s="5">
        <v>10000</v>
      </c>
    </row>
    <row r="284" spans="1:6" x14ac:dyDescent="0.2">
      <c r="A284" s="20" t="s">
        <v>59</v>
      </c>
      <c r="B284" s="20" t="s">
        <v>60</v>
      </c>
      <c r="C284" s="21">
        <v>10000</v>
      </c>
      <c r="D284" s="21">
        <v>0</v>
      </c>
      <c r="E284" s="21">
        <v>0</v>
      </c>
      <c r="F284" s="21">
        <v>10000</v>
      </c>
    </row>
    <row r="285" spans="1:6" x14ac:dyDescent="0.2">
      <c r="A285" s="16" t="s">
        <v>281</v>
      </c>
      <c r="B285" s="16"/>
      <c r="C285" s="17">
        <v>31620.42</v>
      </c>
      <c r="D285" s="17">
        <v>0</v>
      </c>
      <c r="E285" s="17">
        <v>0</v>
      </c>
      <c r="F285" s="17">
        <v>31620.42</v>
      </c>
    </row>
    <row r="286" spans="1:6" x14ac:dyDescent="0.2">
      <c r="A286" s="18" t="s">
        <v>285</v>
      </c>
      <c r="B286" s="18"/>
      <c r="C286" s="19">
        <v>31620.42</v>
      </c>
      <c r="D286" s="19">
        <v>0</v>
      </c>
      <c r="E286" s="19">
        <v>0</v>
      </c>
      <c r="F286" s="19">
        <v>31620.42</v>
      </c>
    </row>
    <row r="287" spans="1:6" x14ac:dyDescent="0.2">
      <c r="A287" s="4" t="s">
        <v>71</v>
      </c>
      <c r="B287" s="4" t="s">
        <v>15</v>
      </c>
      <c r="C287" s="5">
        <v>31620.42</v>
      </c>
      <c r="D287" s="5">
        <v>0</v>
      </c>
      <c r="E287" s="5">
        <v>0</v>
      </c>
      <c r="F287" s="5">
        <v>31620.42</v>
      </c>
    </row>
    <row r="288" spans="1:6" x14ac:dyDescent="0.2">
      <c r="A288" s="20" t="s">
        <v>72</v>
      </c>
      <c r="B288" s="20" t="s">
        <v>73</v>
      </c>
      <c r="C288" s="21">
        <v>31620.42</v>
      </c>
      <c r="D288" s="21">
        <v>0</v>
      </c>
      <c r="E288" s="21">
        <v>0</v>
      </c>
      <c r="F288" s="21">
        <v>31620.42</v>
      </c>
    </row>
    <row r="289" spans="1:6" x14ac:dyDescent="0.2">
      <c r="A289" s="12" t="s">
        <v>297</v>
      </c>
      <c r="B289" s="12"/>
      <c r="C289" s="13">
        <v>0</v>
      </c>
      <c r="D289" s="13">
        <v>7440</v>
      </c>
      <c r="E289" s="13">
        <v>100</v>
      </c>
      <c r="F289" s="13">
        <v>7440</v>
      </c>
    </row>
    <row r="290" spans="1:6" x14ac:dyDescent="0.2">
      <c r="A290" s="22" t="s">
        <v>298</v>
      </c>
      <c r="B290" s="22"/>
      <c r="C290" s="23">
        <v>0</v>
      </c>
      <c r="D290" s="23">
        <v>7440</v>
      </c>
      <c r="E290" s="23">
        <v>100</v>
      </c>
      <c r="F290" s="23">
        <v>7440</v>
      </c>
    </row>
    <row r="291" spans="1:6" x14ac:dyDescent="0.2">
      <c r="A291" s="14" t="s">
        <v>218</v>
      </c>
      <c r="B291" s="14"/>
      <c r="C291" s="15">
        <v>0</v>
      </c>
      <c r="D291" s="15">
        <v>7440</v>
      </c>
      <c r="E291" s="15">
        <v>100</v>
      </c>
      <c r="F291" s="15">
        <v>7440</v>
      </c>
    </row>
    <row r="292" spans="1:6" x14ac:dyDescent="0.2">
      <c r="A292" s="16" t="s">
        <v>247</v>
      </c>
      <c r="B292" s="16"/>
      <c r="C292" s="17">
        <v>0</v>
      </c>
      <c r="D292" s="17">
        <v>7440</v>
      </c>
      <c r="E292" s="17">
        <v>100</v>
      </c>
      <c r="F292" s="17">
        <v>7440</v>
      </c>
    </row>
    <row r="293" spans="1:6" x14ac:dyDescent="0.2">
      <c r="A293" s="18" t="s">
        <v>252</v>
      </c>
      <c r="B293" s="18"/>
      <c r="C293" s="19">
        <v>0</v>
      </c>
      <c r="D293" s="19">
        <v>7440</v>
      </c>
      <c r="E293" s="19">
        <v>100</v>
      </c>
      <c r="F293" s="19">
        <v>7440</v>
      </c>
    </row>
    <row r="294" spans="1:6" x14ac:dyDescent="0.2">
      <c r="A294" s="4" t="s">
        <v>56</v>
      </c>
      <c r="B294" s="4" t="s">
        <v>14</v>
      </c>
      <c r="C294" s="5">
        <v>0</v>
      </c>
      <c r="D294" s="5">
        <v>7440</v>
      </c>
      <c r="E294" s="5">
        <v>100</v>
      </c>
      <c r="F294" s="5">
        <v>7440</v>
      </c>
    </row>
    <row r="295" spans="1:6" x14ac:dyDescent="0.2">
      <c r="A295" s="20" t="s">
        <v>59</v>
      </c>
      <c r="B295" s="20" t="s">
        <v>60</v>
      </c>
      <c r="C295" s="21">
        <v>0</v>
      </c>
      <c r="D295" s="21">
        <v>7440</v>
      </c>
      <c r="E295" s="21">
        <v>100</v>
      </c>
      <c r="F295" s="21">
        <v>7440</v>
      </c>
    </row>
    <row r="296" spans="1:6" x14ac:dyDescent="0.2">
      <c r="A296" s="10" t="s">
        <v>95</v>
      </c>
      <c r="B296" s="10"/>
      <c r="C296" s="11">
        <v>8000</v>
      </c>
      <c r="D296" s="11">
        <v>48700</v>
      </c>
      <c r="E296" s="11">
        <v>608.75</v>
      </c>
      <c r="F296" s="11">
        <v>56700</v>
      </c>
    </row>
    <row r="297" spans="1:6" x14ac:dyDescent="0.2">
      <c r="A297" s="12" t="s">
        <v>96</v>
      </c>
      <c r="B297" s="12"/>
      <c r="C297" s="13">
        <v>8000</v>
      </c>
      <c r="D297" s="13">
        <v>48700</v>
      </c>
      <c r="E297" s="13">
        <v>608.75</v>
      </c>
      <c r="F297" s="13">
        <v>56700</v>
      </c>
    </row>
    <row r="298" spans="1:6" x14ac:dyDescent="0.2">
      <c r="A298" s="14" t="s">
        <v>218</v>
      </c>
      <c r="B298" s="14"/>
      <c r="C298" s="15">
        <v>8000</v>
      </c>
      <c r="D298" s="15">
        <v>48700</v>
      </c>
      <c r="E298" s="15">
        <v>608.75</v>
      </c>
      <c r="F298" s="15">
        <v>56700</v>
      </c>
    </row>
    <row r="299" spans="1:6" x14ac:dyDescent="0.2">
      <c r="A299" s="16" t="s">
        <v>247</v>
      </c>
      <c r="B299" s="16"/>
      <c r="C299" s="17">
        <v>6000</v>
      </c>
      <c r="D299" s="17">
        <v>1700</v>
      </c>
      <c r="E299" s="17">
        <v>28.33</v>
      </c>
      <c r="F299" s="17">
        <v>7700</v>
      </c>
    </row>
    <row r="300" spans="1:6" x14ac:dyDescent="0.2">
      <c r="A300" s="18" t="s">
        <v>251</v>
      </c>
      <c r="B300" s="18"/>
      <c r="C300" s="19">
        <v>6000</v>
      </c>
      <c r="D300" s="19">
        <v>1700</v>
      </c>
      <c r="E300" s="19">
        <v>28.33</v>
      </c>
      <c r="F300" s="19">
        <v>7700</v>
      </c>
    </row>
    <row r="301" spans="1:6" x14ac:dyDescent="0.2">
      <c r="A301" s="4" t="s">
        <v>56</v>
      </c>
      <c r="B301" s="4" t="s">
        <v>14</v>
      </c>
      <c r="C301" s="5">
        <v>6000</v>
      </c>
      <c r="D301" s="5">
        <v>1700</v>
      </c>
      <c r="E301" s="5">
        <v>28.33</v>
      </c>
      <c r="F301" s="5">
        <v>7700</v>
      </c>
    </row>
    <row r="302" spans="1:6" x14ac:dyDescent="0.2">
      <c r="A302" s="20" t="s">
        <v>59</v>
      </c>
      <c r="B302" s="20" t="s">
        <v>60</v>
      </c>
      <c r="C302" s="21">
        <v>6000</v>
      </c>
      <c r="D302" s="21">
        <v>1700</v>
      </c>
      <c r="E302" s="21">
        <v>28.33</v>
      </c>
      <c r="F302" s="21">
        <v>7700</v>
      </c>
    </row>
    <row r="303" spans="1:6" x14ac:dyDescent="0.2">
      <c r="A303" s="16" t="s">
        <v>256</v>
      </c>
      <c r="B303" s="16"/>
      <c r="C303" s="17">
        <v>2000</v>
      </c>
      <c r="D303" s="17">
        <v>4000</v>
      </c>
      <c r="E303" s="17">
        <v>200</v>
      </c>
      <c r="F303" s="17">
        <v>6000</v>
      </c>
    </row>
    <row r="304" spans="1:6" x14ac:dyDescent="0.2">
      <c r="A304" s="18" t="s">
        <v>259</v>
      </c>
      <c r="B304" s="18"/>
      <c r="C304" s="19">
        <v>2000</v>
      </c>
      <c r="D304" s="19">
        <v>4000</v>
      </c>
      <c r="E304" s="19">
        <v>200</v>
      </c>
      <c r="F304" s="19">
        <v>6000</v>
      </c>
    </row>
    <row r="305" spans="1:6" x14ac:dyDescent="0.2">
      <c r="A305" s="4" t="s">
        <v>56</v>
      </c>
      <c r="B305" s="4" t="s">
        <v>14</v>
      </c>
      <c r="C305" s="5">
        <v>2000</v>
      </c>
      <c r="D305" s="5">
        <v>4000</v>
      </c>
      <c r="E305" s="5">
        <v>200</v>
      </c>
      <c r="F305" s="5">
        <v>6000</v>
      </c>
    </row>
    <row r="306" spans="1:6" x14ac:dyDescent="0.2">
      <c r="A306" s="20" t="s">
        <v>59</v>
      </c>
      <c r="B306" s="20" t="s">
        <v>60</v>
      </c>
      <c r="C306" s="21">
        <v>2000</v>
      </c>
      <c r="D306" s="21">
        <v>4000</v>
      </c>
      <c r="E306" s="21">
        <v>200</v>
      </c>
      <c r="F306" s="21">
        <v>6000</v>
      </c>
    </row>
    <row r="307" spans="1:6" x14ac:dyDescent="0.2">
      <c r="A307" s="16" t="s">
        <v>287</v>
      </c>
      <c r="B307" s="16"/>
      <c r="C307" s="17">
        <v>0</v>
      </c>
      <c r="D307" s="17">
        <v>43000</v>
      </c>
      <c r="E307" s="17">
        <v>100</v>
      </c>
      <c r="F307" s="17">
        <v>43000</v>
      </c>
    </row>
    <row r="308" spans="1:6" x14ac:dyDescent="0.2">
      <c r="A308" s="18" t="s">
        <v>291</v>
      </c>
      <c r="B308" s="18"/>
      <c r="C308" s="19">
        <v>0</v>
      </c>
      <c r="D308" s="19">
        <v>43000</v>
      </c>
      <c r="E308" s="19">
        <v>100</v>
      </c>
      <c r="F308" s="19">
        <v>43000</v>
      </c>
    </row>
    <row r="309" spans="1:6" x14ac:dyDescent="0.2">
      <c r="A309" s="4" t="s">
        <v>56</v>
      </c>
      <c r="B309" s="4" t="s">
        <v>14</v>
      </c>
      <c r="C309" s="5">
        <v>0</v>
      </c>
      <c r="D309" s="5">
        <v>43000</v>
      </c>
      <c r="E309" s="5">
        <v>100</v>
      </c>
      <c r="F309" s="5">
        <v>43000</v>
      </c>
    </row>
    <row r="310" spans="1:6" x14ac:dyDescent="0.2">
      <c r="A310" s="20" t="s">
        <v>59</v>
      </c>
      <c r="B310" s="20" t="s">
        <v>60</v>
      </c>
      <c r="C310" s="21">
        <v>0</v>
      </c>
      <c r="D310" s="21">
        <v>43000</v>
      </c>
      <c r="E310" s="21">
        <v>100</v>
      </c>
      <c r="F310" s="21">
        <v>43000</v>
      </c>
    </row>
    <row r="311" spans="1:6" x14ac:dyDescent="0.2">
      <c r="A311" s="10" t="s">
        <v>299</v>
      </c>
      <c r="B311" s="10"/>
      <c r="C311" s="11">
        <v>10000</v>
      </c>
      <c r="D311" s="11">
        <v>0</v>
      </c>
      <c r="E311" s="11">
        <v>0</v>
      </c>
      <c r="F311" s="11">
        <v>10000</v>
      </c>
    </row>
    <row r="312" spans="1:6" x14ac:dyDescent="0.2">
      <c r="A312" s="12" t="s">
        <v>300</v>
      </c>
      <c r="B312" s="12"/>
      <c r="C312" s="13">
        <v>10000</v>
      </c>
      <c r="D312" s="13">
        <v>0</v>
      </c>
      <c r="E312" s="13">
        <v>0</v>
      </c>
      <c r="F312" s="13">
        <v>10000</v>
      </c>
    </row>
    <row r="313" spans="1:6" x14ac:dyDescent="0.2">
      <c r="A313" s="14" t="s">
        <v>218</v>
      </c>
      <c r="B313" s="14"/>
      <c r="C313" s="15">
        <v>10000</v>
      </c>
      <c r="D313" s="15">
        <v>0</v>
      </c>
      <c r="E313" s="15">
        <v>0</v>
      </c>
      <c r="F313" s="15">
        <v>10000</v>
      </c>
    </row>
    <row r="314" spans="1:6" x14ac:dyDescent="0.2">
      <c r="A314" s="16" t="s">
        <v>273</v>
      </c>
      <c r="B314" s="16"/>
      <c r="C314" s="17">
        <v>10000</v>
      </c>
      <c r="D314" s="17">
        <v>0</v>
      </c>
      <c r="E314" s="17">
        <v>0</v>
      </c>
      <c r="F314" s="17">
        <v>10000</v>
      </c>
    </row>
    <row r="315" spans="1:6" x14ac:dyDescent="0.2">
      <c r="A315" s="18" t="s">
        <v>275</v>
      </c>
      <c r="B315" s="18"/>
      <c r="C315" s="19">
        <v>10000</v>
      </c>
      <c r="D315" s="19">
        <v>0</v>
      </c>
      <c r="E315" s="19">
        <v>0</v>
      </c>
      <c r="F315" s="19">
        <v>10000</v>
      </c>
    </row>
    <row r="316" spans="1:6" x14ac:dyDescent="0.2">
      <c r="A316" s="4" t="s">
        <v>71</v>
      </c>
      <c r="B316" s="4" t="s">
        <v>15</v>
      </c>
      <c r="C316" s="5">
        <v>10000</v>
      </c>
      <c r="D316" s="5">
        <v>0</v>
      </c>
      <c r="E316" s="5">
        <v>0</v>
      </c>
      <c r="F316" s="5">
        <v>10000</v>
      </c>
    </row>
    <row r="317" spans="1:6" x14ac:dyDescent="0.2">
      <c r="A317" s="20" t="s">
        <v>76</v>
      </c>
      <c r="B317" s="20" t="s">
        <v>77</v>
      </c>
      <c r="C317" s="21">
        <v>10000</v>
      </c>
      <c r="D317" s="21">
        <v>0</v>
      </c>
      <c r="E317" s="21">
        <v>0</v>
      </c>
      <c r="F317" s="21">
        <v>10000</v>
      </c>
    </row>
    <row r="318" spans="1:6" x14ac:dyDescent="0.2">
      <c r="A318" s="10" t="s">
        <v>100</v>
      </c>
      <c r="B318" s="10"/>
      <c r="C318" s="11">
        <v>1375000</v>
      </c>
      <c r="D318" s="11">
        <v>774834.75</v>
      </c>
      <c r="E318" s="11">
        <v>56.35</v>
      </c>
      <c r="F318" s="11">
        <v>2149834.75</v>
      </c>
    </row>
    <row r="319" spans="1:6" x14ac:dyDescent="0.2">
      <c r="A319" s="12" t="s">
        <v>182</v>
      </c>
      <c r="B319" s="12"/>
      <c r="C319" s="13">
        <v>1375000</v>
      </c>
      <c r="D319" s="13">
        <v>774834.75</v>
      </c>
      <c r="E319" s="13">
        <v>56.35</v>
      </c>
      <c r="F319" s="13">
        <v>2149834.75</v>
      </c>
    </row>
    <row r="320" spans="1:6" x14ac:dyDescent="0.2">
      <c r="A320" s="22" t="s">
        <v>183</v>
      </c>
      <c r="B320" s="22"/>
      <c r="C320" s="23">
        <v>875000</v>
      </c>
      <c r="D320" s="23">
        <v>683682.31</v>
      </c>
      <c r="E320" s="23">
        <v>78.14</v>
      </c>
      <c r="F320" s="23">
        <v>1558682.31</v>
      </c>
    </row>
    <row r="321" spans="1:6" x14ac:dyDescent="0.2">
      <c r="A321" s="14" t="s">
        <v>218</v>
      </c>
      <c r="B321" s="14"/>
      <c r="C321" s="15">
        <v>875000</v>
      </c>
      <c r="D321" s="15">
        <v>683682.31</v>
      </c>
      <c r="E321" s="15">
        <v>78.14</v>
      </c>
      <c r="F321" s="15">
        <v>1558682.31</v>
      </c>
    </row>
    <row r="322" spans="1:6" x14ac:dyDescent="0.2">
      <c r="A322" s="16" t="s">
        <v>244</v>
      </c>
      <c r="B322" s="16"/>
      <c r="C322" s="17">
        <v>200000</v>
      </c>
      <c r="D322" s="17">
        <v>0</v>
      </c>
      <c r="E322" s="17">
        <v>0</v>
      </c>
      <c r="F322" s="17">
        <v>200000</v>
      </c>
    </row>
    <row r="323" spans="1:6" x14ac:dyDescent="0.2">
      <c r="A323" s="18" t="s">
        <v>245</v>
      </c>
      <c r="B323" s="18"/>
      <c r="C323" s="19">
        <v>200000</v>
      </c>
      <c r="D323" s="19">
        <v>0</v>
      </c>
      <c r="E323" s="19">
        <v>0</v>
      </c>
      <c r="F323" s="19">
        <v>200000</v>
      </c>
    </row>
    <row r="324" spans="1:6" x14ac:dyDescent="0.2">
      <c r="A324" s="4" t="s">
        <v>56</v>
      </c>
      <c r="B324" s="4" t="s">
        <v>14</v>
      </c>
      <c r="C324" s="5">
        <v>200000</v>
      </c>
      <c r="D324" s="5">
        <v>0</v>
      </c>
      <c r="E324" s="5">
        <v>0</v>
      </c>
      <c r="F324" s="5">
        <v>200000</v>
      </c>
    </row>
    <row r="325" spans="1:6" x14ac:dyDescent="0.2">
      <c r="A325" s="20" t="s">
        <v>65</v>
      </c>
      <c r="B325" s="20" t="s">
        <v>66</v>
      </c>
      <c r="C325" s="21">
        <v>200000</v>
      </c>
      <c r="D325" s="21">
        <v>0</v>
      </c>
      <c r="E325" s="21">
        <v>0</v>
      </c>
      <c r="F325" s="21">
        <v>200000</v>
      </c>
    </row>
    <row r="326" spans="1:6" x14ac:dyDescent="0.2">
      <c r="A326" s="16" t="s">
        <v>247</v>
      </c>
      <c r="B326" s="16"/>
      <c r="C326" s="17">
        <v>0</v>
      </c>
      <c r="D326" s="17">
        <v>250000</v>
      </c>
      <c r="E326" s="17">
        <v>100</v>
      </c>
      <c r="F326" s="17">
        <v>250000</v>
      </c>
    </row>
    <row r="327" spans="1:6" x14ac:dyDescent="0.2">
      <c r="A327" s="18" t="s">
        <v>249</v>
      </c>
      <c r="B327" s="18"/>
      <c r="C327" s="19">
        <v>0</v>
      </c>
      <c r="D327" s="19">
        <v>250000</v>
      </c>
      <c r="E327" s="19">
        <v>100</v>
      </c>
      <c r="F327" s="19">
        <v>250000</v>
      </c>
    </row>
    <row r="328" spans="1:6" x14ac:dyDescent="0.2">
      <c r="A328" s="4" t="s">
        <v>71</v>
      </c>
      <c r="B328" s="4" t="s">
        <v>15</v>
      </c>
      <c r="C328" s="5">
        <v>0</v>
      </c>
      <c r="D328" s="5">
        <v>250000</v>
      </c>
      <c r="E328" s="5">
        <v>100</v>
      </c>
      <c r="F328" s="5">
        <v>250000</v>
      </c>
    </row>
    <row r="329" spans="1:6" x14ac:dyDescent="0.2">
      <c r="A329" s="20" t="s">
        <v>76</v>
      </c>
      <c r="B329" s="20" t="s">
        <v>77</v>
      </c>
      <c r="C329" s="21">
        <v>0</v>
      </c>
      <c r="D329" s="21">
        <v>250000</v>
      </c>
      <c r="E329" s="21">
        <v>100</v>
      </c>
      <c r="F329" s="21">
        <v>250000</v>
      </c>
    </row>
    <row r="330" spans="1:6" x14ac:dyDescent="0.2">
      <c r="A330" s="16" t="s">
        <v>273</v>
      </c>
      <c r="B330" s="16"/>
      <c r="C330" s="17">
        <v>300000</v>
      </c>
      <c r="D330" s="17">
        <v>50000</v>
      </c>
      <c r="E330" s="17">
        <v>16.670000000000002</v>
      </c>
      <c r="F330" s="17">
        <v>350000</v>
      </c>
    </row>
    <row r="331" spans="1:6" x14ac:dyDescent="0.2">
      <c r="A331" s="18" t="s">
        <v>275</v>
      </c>
      <c r="B331" s="18"/>
      <c r="C331" s="19">
        <v>300000</v>
      </c>
      <c r="D331" s="19">
        <v>50000</v>
      </c>
      <c r="E331" s="19">
        <v>16.670000000000002</v>
      </c>
      <c r="F331" s="19">
        <v>350000</v>
      </c>
    </row>
    <row r="332" spans="1:6" x14ac:dyDescent="0.2">
      <c r="A332" s="4" t="s">
        <v>71</v>
      </c>
      <c r="B332" s="4" t="s">
        <v>15</v>
      </c>
      <c r="C332" s="5">
        <v>300000</v>
      </c>
      <c r="D332" s="5">
        <v>50000</v>
      </c>
      <c r="E332" s="5">
        <v>16.670000000000002</v>
      </c>
      <c r="F332" s="5">
        <v>350000</v>
      </c>
    </row>
    <row r="333" spans="1:6" x14ac:dyDescent="0.2">
      <c r="A333" s="20" t="s">
        <v>76</v>
      </c>
      <c r="B333" s="20" t="s">
        <v>77</v>
      </c>
      <c r="C333" s="21">
        <v>300000</v>
      </c>
      <c r="D333" s="21">
        <v>50000</v>
      </c>
      <c r="E333" s="21">
        <v>16.670000000000002</v>
      </c>
      <c r="F333" s="21">
        <v>350000</v>
      </c>
    </row>
    <row r="334" spans="1:6" x14ac:dyDescent="0.2">
      <c r="A334" s="16" t="s">
        <v>278</v>
      </c>
      <c r="B334" s="16"/>
      <c r="C334" s="17">
        <v>375000</v>
      </c>
      <c r="D334" s="17">
        <v>383682.31</v>
      </c>
      <c r="E334" s="17">
        <v>102.32</v>
      </c>
      <c r="F334" s="17">
        <v>758682.31</v>
      </c>
    </row>
    <row r="335" spans="1:6" x14ac:dyDescent="0.2">
      <c r="A335" s="18" t="s">
        <v>301</v>
      </c>
      <c r="B335" s="18"/>
      <c r="C335" s="19">
        <v>65000</v>
      </c>
      <c r="D335" s="19">
        <v>85000</v>
      </c>
      <c r="E335" s="19">
        <v>130.77000000000001</v>
      </c>
      <c r="F335" s="19">
        <v>150000</v>
      </c>
    </row>
    <row r="336" spans="1:6" x14ac:dyDescent="0.2">
      <c r="A336" s="4" t="s">
        <v>71</v>
      </c>
      <c r="B336" s="4" t="s">
        <v>15</v>
      </c>
      <c r="C336" s="5">
        <v>65000</v>
      </c>
      <c r="D336" s="5">
        <v>85000</v>
      </c>
      <c r="E336" s="5">
        <v>130.77000000000001</v>
      </c>
      <c r="F336" s="5">
        <v>150000</v>
      </c>
    </row>
    <row r="337" spans="1:6" x14ac:dyDescent="0.2">
      <c r="A337" s="20" t="s">
        <v>74</v>
      </c>
      <c r="B337" s="20" t="s">
        <v>75</v>
      </c>
      <c r="C337" s="21">
        <v>65000</v>
      </c>
      <c r="D337" s="21">
        <v>85000</v>
      </c>
      <c r="E337" s="21">
        <v>130.77000000000001</v>
      </c>
      <c r="F337" s="21">
        <v>150000</v>
      </c>
    </row>
    <row r="338" spans="1:6" x14ac:dyDescent="0.2">
      <c r="A338" s="18" t="s">
        <v>279</v>
      </c>
      <c r="B338" s="18"/>
      <c r="C338" s="19">
        <v>10000</v>
      </c>
      <c r="D338" s="19">
        <v>40000</v>
      </c>
      <c r="E338" s="19">
        <v>400</v>
      </c>
      <c r="F338" s="19">
        <v>50000</v>
      </c>
    </row>
    <row r="339" spans="1:6" x14ac:dyDescent="0.2">
      <c r="A339" s="4" t="s">
        <v>71</v>
      </c>
      <c r="B339" s="4" t="s">
        <v>15</v>
      </c>
      <c r="C339" s="5">
        <v>10000</v>
      </c>
      <c r="D339" s="5">
        <v>40000</v>
      </c>
      <c r="E339" s="5">
        <v>400</v>
      </c>
      <c r="F339" s="5">
        <v>50000</v>
      </c>
    </row>
    <row r="340" spans="1:6" x14ac:dyDescent="0.2">
      <c r="A340" s="20" t="s">
        <v>74</v>
      </c>
      <c r="B340" s="20" t="s">
        <v>75</v>
      </c>
      <c r="C340" s="21">
        <v>10000</v>
      </c>
      <c r="D340" s="21">
        <v>40000</v>
      </c>
      <c r="E340" s="21">
        <v>400</v>
      </c>
      <c r="F340" s="21">
        <v>50000</v>
      </c>
    </row>
    <row r="341" spans="1:6" x14ac:dyDescent="0.2">
      <c r="A341" s="18" t="s">
        <v>302</v>
      </c>
      <c r="B341" s="18"/>
      <c r="C341" s="19">
        <v>300000</v>
      </c>
      <c r="D341" s="19">
        <v>258682.31</v>
      </c>
      <c r="E341" s="19">
        <v>86.23</v>
      </c>
      <c r="F341" s="19">
        <v>558682.31000000006</v>
      </c>
    </row>
    <row r="342" spans="1:6" x14ac:dyDescent="0.2">
      <c r="A342" s="4" t="s">
        <v>71</v>
      </c>
      <c r="B342" s="4" t="s">
        <v>15</v>
      </c>
      <c r="C342" s="5">
        <v>300000</v>
      </c>
      <c r="D342" s="5">
        <v>258682.31</v>
      </c>
      <c r="E342" s="5">
        <v>86.23</v>
      </c>
      <c r="F342" s="5">
        <v>558682.31000000006</v>
      </c>
    </row>
    <row r="343" spans="1:6" x14ac:dyDescent="0.2">
      <c r="A343" s="20" t="s">
        <v>76</v>
      </c>
      <c r="B343" s="20" t="s">
        <v>77</v>
      </c>
      <c r="C343" s="21">
        <v>300000</v>
      </c>
      <c r="D343" s="21">
        <v>258682.31</v>
      </c>
      <c r="E343" s="21">
        <v>86.23</v>
      </c>
      <c r="F343" s="21">
        <v>558682.31000000006</v>
      </c>
    </row>
    <row r="344" spans="1:6" x14ac:dyDescent="0.2">
      <c r="A344" s="22" t="s">
        <v>186</v>
      </c>
      <c r="B344" s="22"/>
      <c r="C344" s="23">
        <v>100000</v>
      </c>
      <c r="D344" s="23">
        <v>133473.35</v>
      </c>
      <c r="E344" s="23">
        <v>133.47</v>
      </c>
      <c r="F344" s="23">
        <v>233473.35</v>
      </c>
    </row>
    <row r="345" spans="1:6" x14ac:dyDescent="0.2">
      <c r="A345" s="14" t="s">
        <v>218</v>
      </c>
      <c r="B345" s="14"/>
      <c r="C345" s="15">
        <v>100000</v>
      </c>
      <c r="D345" s="15">
        <v>133473.35</v>
      </c>
      <c r="E345" s="15">
        <v>133.47</v>
      </c>
      <c r="F345" s="15">
        <v>233473.35</v>
      </c>
    </row>
    <row r="346" spans="1:6" x14ac:dyDescent="0.2">
      <c r="A346" s="16" t="s">
        <v>278</v>
      </c>
      <c r="B346" s="16"/>
      <c r="C346" s="17">
        <v>100000</v>
      </c>
      <c r="D346" s="17">
        <v>133473.35</v>
      </c>
      <c r="E346" s="17">
        <v>133.47</v>
      </c>
      <c r="F346" s="17">
        <v>233473.35</v>
      </c>
    </row>
    <row r="347" spans="1:6" x14ac:dyDescent="0.2">
      <c r="A347" s="18" t="s">
        <v>280</v>
      </c>
      <c r="B347" s="18"/>
      <c r="C347" s="19">
        <v>100000</v>
      </c>
      <c r="D347" s="19">
        <v>133473.35</v>
      </c>
      <c r="E347" s="19">
        <v>133.47</v>
      </c>
      <c r="F347" s="19">
        <v>233473.35</v>
      </c>
    </row>
    <row r="348" spans="1:6" x14ac:dyDescent="0.2">
      <c r="A348" s="4" t="s">
        <v>71</v>
      </c>
      <c r="B348" s="4" t="s">
        <v>15</v>
      </c>
      <c r="C348" s="5">
        <v>100000</v>
      </c>
      <c r="D348" s="5">
        <v>133473.35</v>
      </c>
      <c r="E348" s="5">
        <v>133.47</v>
      </c>
      <c r="F348" s="5">
        <v>233473.35</v>
      </c>
    </row>
    <row r="349" spans="1:6" x14ac:dyDescent="0.2">
      <c r="A349" s="20" t="s">
        <v>74</v>
      </c>
      <c r="B349" s="20" t="s">
        <v>75</v>
      </c>
      <c r="C349" s="21">
        <v>100000</v>
      </c>
      <c r="D349" s="21">
        <v>133473.35</v>
      </c>
      <c r="E349" s="21">
        <v>133.47</v>
      </c>
      <c r="F349" s="21">
        <v>233473.35</v>
      </c>
    </row>
    <row r="350" spans="1:6" x14ac:dyDescent="0.2">
      <c r="A350" s="22" t="s">
        <v>187</v>
      </c>
      <c r="B350" s="22"/>
      <c r="C350" s="23">
        <v>0</v>
      </c>
      <c r="D350" s="23">
        <v>19862.38</v>
      </c>
      <c r="E350" s="23">
        <v>100</v>
      </c>
      <c r="F350" s="23">
        <v>19862.38</v>
      </c>
    </row>
    <row r="351" spans="1:6" x14ac:dyDescent="0.2">
      <c r="A351" s="14" t="s">
        <v>218</v>
      </c>
      <c r="B351" s="14"/>
      <c r="C351" s="15">
        <v>0</v>
      </c>
      <c r="D351" s="15">
        <v>19862.38</v>
      </c>
      <c r="E351" s="15">
        <v>100</v>
      </c>
      <c r="F351" s="15">
        <v>19862.38</v>
      </c>
    </row>
    <row r="352" spans="1:6" x14ac:dyDescent="0.2">
      <c r="A352" s="16" t="s">
        <v>278</v>
      </c>
      <c r="B352" s="16"/>
      <c r="C352" s="17">
        <v>0</v>
      </c>
      <c r="D352" s="17">
        <v>19862.38</v>
      </c>
      <c r="E352" s="17">
        <v>100</v>
      </c>
      <c r="F352" s="17">
        <v>19862.38</v>
      </c>
    </row>
    <row r="353" spans="1:6" x14ac:dyDescent="0.2">
      <c r="A353" s="18" t="s">
        <v>302</v>
      </c>
      <c r="B353" s="18"/>
      <c r="C353" s="19">
        <v>0</v>
      </c>
      <c r="D353" s="19">
        <v>19862.38</v>
      </c>
      <c r="E353" s="19">
        <v>100</v>
      </c>
      <c r="F353" s="19">
        <v>19862.38</v>
      </c>
    </row>
    <row r="354" spans="1:6" x14ac:dyDescent="0.2">
      <c r="A354" s="4" t="s">
        <v>71</v>
      </c>
      <c r="B354" s="4" t="s">
        <v>15</v>
      </c>
      <c r="C354" s="5">
        <v>0</v>
      </c>
      <c r="D354" s="5">
        <v>19862.38</v>
      </c>
      <c r="E354" s="5">
        <v>100</v>
      </c>
      <c r="F354" s="5">
        <v>19862.38</v>
      </c>
    </row>
    <row r="355" spans="1:6" x14ac:dyDescent="0.2">
      <c r="A355" s="20" t="s">
        <v>76</v>
      </c>
      <c r="B355" s="20" t="s">
        <v>77</v>
      </c>
      <c r="C355" s="21">
        <v>0</v>
      </c>
      <c r="D355" s="21">
        <v>19862.38</v>
      </c>
      <c r="E355" s="21">
        <v>100</v>
      </c>
      <c r="F355" s="21">
        <v>19862.38</v>
      </c>
    </row>
    <row r="356" spans="1:6" x14ac:dyDescent="0.2">
      <c r="A356" s="22" t="s">
        <v>188</v>
      </c>
      <c r="B356" s="22"/>
      <c r="C356" s="23">
        <v>400000</v>
      </c>
      <c r="D356" s="23">
        <v>-62183.29</v>
      </c>
      <c r="E356" s="23">
        <v>-15.55</v>
      </c>
      <c r="F356" s="23">
        <v>337816.71</v>
      </c>
    </row>
    <row r="357" spans="1:6" x14ac:dyDescent="0.2">
      <c r="A357" s="14" t="s">
        <v>218</v>
      </c>
      <c r="B357" s="14"/>
      <c r="C357" s="15">
        <v>400000</v>
      </c>
      <c r="D357" s="15">
        <v>-62183.29</v>
      </c>
      <c r="E357" s="15">
        <v>-15.55</v>
      </c>
      <c r="F357" s="15">
        <v>337816.71</v>
      </c>
    </row>
    <row r="358" spans="1:6" x14ac:dyDescent="0.2">
      <c r="A358" s="16" t="s">
        <v>238</v>
      </c>
      <c r="B358" s="16"/>
      <c r="C358" s="17">
        <v>66361.399999999994</v>
      </c>
      <c r="D358" s="17">
        <v>0</v>
      </c>
      <c r="E358" s="17">
        <v>0</v>
      </c>
      <c r="F358" s="17">
        <v>66361.399999999994</v>
      </c>
    </row>
    <row r="359" spans="1:6" x14ac:dyDescent="0.2">
      <c r="A359" s="18" t="s">
        <v>303</v>
      </c>
      <c r="B359" s="18"/>
      <c r="C359" s="19">
        <v>66361.399999999994</v>
      </c>
      <c r="D359" s="19">
        <v>0</v>
      </c>
      <c r="E359" s="19">
        <v>0</v>
      </c>
      <c r="F359" s="19">
        <v>66361.399999999994</v>
      </c>
    </row>
    <row r="360" spans="1:6" x14ac:dyDescent="0.2">
      <c r="A360" s="4" t="s">
        <v>304</v>
      </c>
      <c r="B360" s="4" t="s">
        <v>21</v>
      </c>
      <c r="C360" s="5">
        <v>66361.399999999994</v>
      </c>
      <c r="D360" s="5">
        <v>0</v>
      </c>
      <c r="E360" s="5">
        <v>0</v>
      </c>
      <c r="F360" s="5">
        <v>66361.399999999994</v>
      </c>
    </row>
    <row r="361" spans="1:6" x14ac:dyDescent="0.2">
      <c r="A361" s="20" t="s">
        <v>190</v>
      </c>
      <c r="B361" s="20" t="s">
        <v>191</v>
      </c>
      <c r="C361" s="21">
        <v>66361.399999999994</v>
      </c>
      <c r="D361" s="21">
        <v>0</v>
      </c>
      <c r="E361" s="21">
        <v>0</v>
      </c>
      <c r="F361" s="21">
        <v>66361.399999999994</v>
      </c>
    </row>
    <row r="362" spans="1:6" x14ac:dyDescent="0.2">
      <c r="A362" s="16" t="s">
        <v>247</v>
      </c>
      <c r="B362" s="16"/>
      <c r="C362" s="17">
        <v>133638.6</v>
      </c>
      <c r="D362" s="17">
        <v>-33638.6</v>
      </c>
      <c r="E362" s="17">
        <v>-25.17</v>
      </c>
      <c r="F362" s="17">
        <v>100000</v>
      </c>
    </row>
    <row r="363" spans="1:6" x14ac:dyDescent="0.2">
      <c r="A363" s="18" t="s">
        <v>250</v>
      </c>
      <c r="B363" s="18"/>
      <c r="C363" s="19">
        <v>133638.6</v>
      </c>
      <c r="D363" s="19">
        <v>-33638.6</v>
      </c>
      <c r="E363" s="19">
        <v>-25.17</v>
      </c>
      <c r="F363" s="19">
        <v>100000</v>
      </c>
    </row>
    <row r="364" spans="1:6" x14ac:dyDescent="0.2">
      <c r="A364" s="4" t="s">
        <v>71</v>
      </c>
      <c r="B364" s="4" t="s">
        <v>15</v>
      </c>
      <c r="C364" s="5">
        <v>133638.6</v>
      </c>
      <c r="D364" s="5">
        <v>-33638.6</v>
      </c>
      <c r="E364" s="5">
        <v>-25.17</v>
      </c>
      <c r="F364" s="5">
        <v>100000</v>
      </c>
    </row>
    <row r="365" spans="1:6" x14ac:dyDescent="0.2">
      <c r="A365" s="20" t="s">
        <v>76</v>
      </c>
      <c r="B365" s="20" t="s">
        <v>77</v>
      </c>
      <c r="C365" s="21">
        <v>133638.6</v>
      </c>
      <c r="D365" s="21">
        <v>-33638.6</v>
      </c>
      <c r="E365" s="21">
        <v>-25.17</v>
      </c>
      <c r="F365" s="21">
        <v>100000</v>
      </c>
    </row>
    <row r="366" spans="1:6" x14ac:dyDescent="0.2">
      <c r="A366" s="16" t="s">
        <v>278</v>
      </c>
      <c r="B366" s="16"/>
      <c r="C366" s="17">
        <v>200000</v>
      </c>
      <c r="D366" s="17">
        <v>-28544.69</v>
      </c>
      <c r="E366" s="17">
        <v>-14.27</v>
      </c>
      <c r="F366" s="17">
        <v>171455.31</v>
      </c>
    </row>
    <row r="367" spans="1:6" x14ac:dyDescent="0.2">
      <c r="A367" s="18" t="s">
        <v>302</v>
      </c>
      <c r="B367" s="18"/>
      <c r="C367" s="19">
        <v>0</v>
      </c>
      <c r="D367" s="19">
        <v>171455.31</v>
      </c>
      <c r="E367" s="19">
        <v>100</v>
      </c>
      <c r="F367" s="19">
        <v>171455.31</v>
      </c>
    </row>
    <row r="368" spans="1:6" x14ac:dyDescent="0.2">
      <c r="A368" s="4" t="s">
        <v>71</v>
      </c>
      <c r="B368" s="4" t="s">
        <v>15</v>
      </c>
      <c r="C368" s="5">
        <v>0</v>
      </c>
      <c r="D368" s="5">
        <v>171455.31</v>
      </c>
      <c r="E368" s="5">
        <v>100</v>
      </c>
      <c r="F368" s="5">
        <v>171455.31</v>
      </c>
    </row>
    <row r="369" spans="1:6" x14ac:dyDescent="0.2">
      <c r="A369" s="20" t="s">
        <v>76</v>
      </c>
      <c r="B369" s="20" t="s">
        <v>77</v>
      </c>
      <c r="C369" s="21">
        <v>0</v>
      </c>
      <c r="D369" s="21">
        <v>171455.31</v>
      </c>
      <c r="E369" s="21">
        <v>100</v>
      </c>
      <c r="F369" s="21">
        <v>171455.31</v>
      </c>
    </row>
    <row r="370" spans="1:6" x14ac:dyDescent="0.2">
      <c r="A370" s="18" t="s">
        <v>280</v>
      </c>
      <c r="B370" s="18"/>
      <c r="C370" s="19">
        <v>200000</v>
      </c>
      <c r="D370" s="19">
        <v>-200000</v>
      </c>
      <c r="E370" s="19">
        <v>-100</v>
      </c>
      <c r="F370" s="19">
        <v>0</v>
      </c>
    </row>
    <row r="371" spans="1:6" x14ac:dyDescent="0.2">
      <c r="A371" s="4" t="s">
        <v>71</v>
      </c>
      <c r="B371" s="4" t="s">
        <v>15</v>
      </c>
      <c r="C371" s="5">
        <v>200000</v>
      </c>
      <c r="D371" s="5">
        <v>-200000</v>
      </c>
      <c r="E371" s="5">
        <v>-100</v>
      </c>
      <c r="F371" s="5">
        <v>0</v>
      </c>
    </row>
    <row r="372" spans="1:6" x14ac:dyDescent="0.2">
      <c r="A372" s="20" t="s">
        <v>74</v>
      </c>
      <c r="B372" s="20" t="s">
        <v>75</v>
      </c>
      <c r="C372" s="21">
        <v>200000</v>
      </c>
      <c r="D372" s="21">
        <v>-200000</v>
      </c>
      <c r="E372" s="21">
        <v>-100</v>
      </c>
      <c r="F372" s="21">
        <v>0</v>
      </c>
    </row>
    <row r="373" spans="1:6" x14ac:dyDescent="0.2">
      <c r="A373" s="8" t="s">
        <v>305</v>
      </c>
      <c r="B373" s="8"/>
      <c r="C373" s="9">
        <v>184500</v>
      </c>
      <c r="D373" s="9">
        <v>5000</v>
      </c>
      <c r="E373" s="9">
        <v>2.71</v>
      </c>
      <c r="F373" s="9">
        <v>189500</v>
      </c>
    </row>
    <row r="374" spans="1:6" x14ac:dyDescent="0.2">
      <c r="A374" s="10" t="s">
        <v>85</v>
      </c>
      <c r="B374" s="10"/>
      <c r="C374" s="11">
        <v>1000</v>
      </c>
      <c r="D374" s="11">
        <v>0</v>
      </c>
      <c r="E374" s="11">
        <v>0</v>
      </c>
      <c r="F374" s="11">
        <v>1000</v>
      </c>
    </row>
    <row r="375" spans="1:6" x14ac:dyDescent="0.2">
      <c r="A375" s="12" t="s">
        <v>306</v>
      </c>
      <c r="B375" s="12"/>
      <c r="C375" s="13">
        <v>1000</v>
      </c>
      <c r="D375" s="13">
        <v>0</v>
      </c>
      <c r="E375" s="13">
        <v>0</v>
      </c>
      <c r="F375" s="13">
        <v>1000</v>
      </c>
    </row>
    <row r="376" spans="1:6" x14ac:dyDescent="0.2">
      <c r="A376" s="14" t="s">
        <v>218</v>
      </c>
      <c r="B376" s="14"/>
      <c r="C376" s="15">
        <v>1000</v>
      </c>
      <c r="D376" s="15">
        <v>0</v>
      </c>
      <c r="E376" s="15">
        <v>0</v>
      </c>
      <c r="F376" s="15">
        <v>1000</v>
      </c>
    </row>
    <row r="377" spans="1:6" x14ac:dyDescent="0.2">
      <c r="A377" s="16" t="s">
        <v>307</v>
      </c>
      <c r="B377" s="16"/>
      <c r="C377" s="17">
        <v>1000</v>
      </c>
      <c r="D377" s="17">
        <v>0</v>
      </c>
      <c r="E377" s="17">
        <v>0</v>
      </c>
      <c r="F377" s="17">
        <v>1000</v>
      </c>
    </row>
    <row r="378" spans="1:6" x14ac:dyDescent="0.2">
      <c r="A378" s="18" t="s">
        <v>308</v>
      </c>
      <c r="B378" s="18"/>
      <c r="C378" s="19">
        <v>1000</v>
      </c>
      <c r="D378" s="19">
        <v>0</v>
      </c>
      <c r="E378" s="19">
        <v>0</v>
      </c>
      <c r="F378" s="19">
        <v>1000</v>
      </c>
    </row>
    <row r="379" spans="1:6" x14ac:dyDescent="0.2">
      <c r="A379" s="4" t="s">
        <v>56</v>
      </c>
      <c r="B379" s="4" t="s">
        <v>14</v>
      </c>
      <c r="C379" s="5">
        <v>1000</v>
      </c>
      <c r="D379" s="5">
        <v>0</v>
      </c>
      <c r="E379" s="5">
        <v>0</v>
      </c>
      <c r="F379" s="5">
        <v>1000</v>
      </c>
    </row>
    <row r="380" spans="1:6" x14ac:dyDescent="0.2">
      <c r="A380" s="20" t="s">
        <v>57</v>
      </c>
      <c r="B380" s="20" t="s">
        <v>58</v>
      </c>
      <c r="C380" s="21">
        <v>1000</v>
      </c>
      <c r="D380" s="21">
        <v>0</v>
      </c>
      <c r="E380" s="21">
        <v>0</v>
      </c>
      <c r="F380" s="21">
        <v>1000</v>
      </c>
    </row>
    <row r="381" spans="1:6" x14ac:dyDescent="0.2">
      <c r="A381" s="10" t="s">
        <v>87</v>
      </c>
      <c r="B381" s="10"/>
      <c r="C381" s="11">
        <v>183500</v>
      </c>
      <c r="D381" s="11">
        <v>5000</v>
      </c>
      <c r="E381" s="11">
        <v>2.72</v>
      </c>
      <c r="F381" s="11">
        <v>188500</v>
      </c>
    </row>
    <row r="382" spans="1:6" x14ac:dyDescent="0.2">
      <c r="A382" s="12" t="s">
        <v>286</v>
      </c>
      <c r="B382" s="12"/>
      <c r="C382" s="13">
        <v>183500</v>
      </c>
      <c r="D382" s="13">
        <v>5000</v>
      </c>
      <c r="E382" s="13">
        <v>2.72</v>
      </c>
      <c r="F382" s="13">
        <v>188500</v>
      </c>
    </row>
    <row r="383" spans="1:6" x14ac:dyDescent="0.2">
      <c r="A383" s="14" t="s">
        <v>218</v>
      </c>
      <c r="B383" s="14"/>
      <c r="C383" s="15">
        <v>183500</v>
      </c>
      <c r="D383" s="15">
        <v>5000</v>
      </c>
      <c r="E383" s="15">
        <v>2.72</v>
      </c>
      <c r="F383" s="15">
        <v>188500</v>
      </c>
    </row>
    <row r="384" spans="1:6" x14ac:dyDescent="0.2">
      <c r="A384" s="16" t="s">
        <v>307</v>
      </c>
      <c r="B384" s="16"/>
      <c r="C384" s="17">
        <v>183500</v>
      </c>
      <c r="D384" s="17">
        <v>5000</v>
      </c>
      <c r="E384" s="17">
        <v>2.72</v>
      </c>
      <c r="F384" s="17">
        <v>188500</v>
      </c>
    </row>
    <row r="385" spans="1:6" x14ac:dyDescent="0.2">
      <c r="A385" s="18" t="s">
        <v>308</v>
      </c>
      <c r="B385" s="18"/>
      <c r="C385" s="19">
        <v>175500</v>
      </c>
      <c r="D385" s="19">
        <v>8000</v>
      </c>
      <c r="E385" s="19">
        <v>4.5599999999999996</v>
      </c>
      <c r="F385" s="19">
        <v>183500</v>
      </c>
    </row>
    <row r="386" spans="1:6" x14ac:dyDescent="0.2">
      <c r="A386" s="4" t="s">
        <v>56</v>
      </c>
      <c r="B386" s="4" t="s">
        <v>14</v>
      </c>
      <c r="C386" s="5">
        <v>175500</v>
      </c>
      <c r="D386" s="5">
        <v>8000</v>
      </c>
      <c r="E386" s="5">
        <v>4.5599999999999996</v>
      </c>
      <c r="F386" s="5">
        <v>183500</v>
      </c>
    </row>
    <row r="387" spans="1:6" x14ac:dyDescent="0.2">
      <c r="A387" s="20" t="s">
        <v>57</v>
      </c>
      <c r="B387" s="20" t="s">
        <v>58</v>
      </c>
      <c r="C387" s="21">
        <v>130000</v>
      </c>
      <c r="D387" s="21">
        <v>8000</v>
      </c>
      <c r="E387" s="21">
        <v>6.15</v>
      </c>
      <c r="F387" s="21">
        <v>138000</v>
      </c>
    </row>
    <row r="388" spans="1:6" x14ac:dyDescent="0.2">
      <c r="A388" s="20" t="s">
        <v>59</v>
      </c>
      <c r="B388" s="20" t="s">
        <v>60</v>
      </c>
      <c r="C388" s="21">
        <v>45500</v>
      </c>
      <c r="D388" s="21">
        <v>0</v>
      </c>
      <c r="E388" s="21">
        <v>0</v>
      </c>
      <c r="F388" s="21">
        <v>45500</v>
      </c>
    </row>
    <row r="389" spans="1:6" x14ac:dyDescent="0.2">
      <c r="A389" s="18" t="s">
        <v>309</v>
      </c>
      <c r="B389" s="18"/>
      <c r="C389" s="19">
        <v>8000</v>
      </c>
      <c r="D389" s="19">
        <v>-3000</v>
      </c>
      <c r="E389" s="19">
        <v>-37.5</v>
      </c>
      <c r="F389" s="19">
        <v>5000</v>
      </c>
    </row>
    <row r="390" spans="1:6" x14ac:dyDescent="0.2">
      <c r="A390" s="4" t="s">
        <v>71</v>
      </c>
      <c r="B390" s="4" t="s">
        <v>15</v>
      </c>
      <c r="C390" s="5">
        <v>8000</v>
      </c>
      <c r="D390" s="5">
        <v>-3000</v>
      </c>
      <c r="E390" s="5">
        <v>-37.5</v>
      </c>
      <c r="F390" s="5">
        <v>5000</v>
      </c>
    </row>
    <row r="391" spans="1:6" x14ac:dyDescent="0.2">
      <c r="A391" s="20" t="s">
        <v>74</v>
      </c>
      <c r="B391" s="20" t="s">
        <v>75</v>
      </c>
      <c r="C391" s="21">
        <v>8000</v>
      </c>
      <c r="D391" s="21">
        <v>-3000</v>
      </c>
      <c r="E391" s="21">
        <v>-37.5</v>
      </c>
      <c r="F391" s="21">
        <v>5000</v>
      </c>
    </row>
    <row r="392" spans="1:6" x14ac:dyDescent="0.2">
      <c r="A392" s="8" t="s">
        <v>310</v>
      </c>
      <c r="B392" s="8"/>
      <c r="C392" s="9">
        <v>425740</v>
      </c>
      <c r="D392" s="9">
        <v>183167.86</v>
      </c>
      <c r="E392" s="9">
        <v>43.02</v>
      </c>
      <c r="F392" s="9">
        <v>608907.86</v>
      </c>
    </row>
    <row r="393" spans="1:6" x14ac:dyDescent="0.2">
      <c r="A393" s="24" t="s">
        <v>311</v>
      </c>
      <c r="B393" s="24"/>
      <c r="C393" s="25">
        <v>425740</v>
      </c>
      <c r="D393" s="25">
        <v>183167.86</v>
      </c>
      <c r="E393" s="25">
        <v>43.02</v>
      </c>
      <c r="F393" s="25">
        <v>608907.86</v>
      </c>
    </row>
    <row r="394" spans="1:6" x14ac:dyDescent="0.2">
      <c r="A394" s="10" t="s">
        <v>83</v>
      </c>
      <c r="B394" s="10"/>
      <c r="C394" s="11">
        <v>279000</v>
      </c>
      <c r="D394" s="11">
        <v>27486.61</v>
      </c>
      <c r="E394" s="11">
        <v>9.85</v>
      </c>
      <c r="F394" s="11">
        <v>306486.61</v>
      </c>
    </row>
    <row r="395" spans="1:6" x14ac:dyDescent="0.2">
      <c r="A395" s="12" t="s">
        <v>84</v>
      </c>
      <c r="B395" s="12"/>
      <c r="C395" s="13">
        <v>279000</v>
      </c>
      <c r="D395" s="13">
        <v>27486.61</v>
      </c>
      <c r="E395" s="13">
        <v>9.85</v>
      </c>
      <c r="F395" s="13">
        <v>306486.61</v>
      </c>
    </row>
    <row r="396" spans="1:6" x14ac:dyDescent="0.2">
      <c r="A396" s="14" t="s">
        <v>218</v>
      </c>
      <c r="B396" s="14"/>
      <c r="C396" s="15">
        <v>279000</v>
      </c>
      <c r="D396" s="15">
        <v>27486.61</v>
      </c>
      <c r="E396" s="15">
        <v>9.85</v>
      </c>
      <c r="F396" s="15">
        <v>306486.61</v>
      </c>
    </row>
    <row r="397" spans="1:6" x14ac:dyDescent="0.2">
      <c r="A397" s="16" t="s">
        <v>312</v>
      </c>
      <c r="B397" s="16"/>
      <c r="C397" s="17">
        <v>279000</v>
      </c>
      <c r="D397" s="17">
        <v>27486.61</v>
      </c>
      <c r="E397" s="17">
        <v>9.85</v>
      </c>
      <c r="F397" s="17">
        <v>306486.61</v>
      </c>
    </row>
    <row r="398" spans="1:6" x14ac:dyDescent="0.2">
      <c r="A398" s="18" t="s">
        <v>313</v>
      </c>
      <c r="B398" s="18"/>
      <c r="C398" s="19">
        <v>275000</v>
      </c>
      <c r="D398" s="19">
        <v>0</v>
      </c>
      <c r="E398" s="19">
        <v>0</v>
      </c>
      <c r="F398" s="19">
        <v>275000</v>
      </c>
    </row>
    <row r="399" spans="1:6" x14ac:dyDescent="0.2">
      <c r="A399" s="4" t="s">
        <v>56</v>
      </c>
      <c r="B399" s="4" t="s">
        <v>14</v>
      </c>
      <c r="C399" s="5">
        <v>275000</v>
      </c>
      <c r="D399" s="5">
        <v>0</v>
      </c>
      <c r="E399" s="5">
        <v>0</v>
      </c>
      <c r="F399" s="5">
        <v>275000</v>
      </c>
    </row>
    <row r="400" spans="1:6" x14ac:dyDescent="0.2">
      <c r="A400" s="20" t="s">
        <v>57</v>
      </c>
      <c r="B400" s="20" t="s">
        <v>58</v>
      </c>
      <c r="C400" s="21">
        <v>260000</v>
      </c>
      <c r="D400" s="21">
        <v>-2000</v>
      </c>
      <c r="E400" s="21">
        <v>-0.77</v>
      </c>
      <c r="F400" s="21">
        <v>258000</v>
      </c>
    </row>
    <row r="401" spans="1:6" x14ac:dyDescent="0.2">
      <c r="A401" s="20" t="s">
        <v>59</v>
      </c>
      <c r="B401" s="20" t="s">
        <v>60</v>
      </c>
      <c r="C401" s="21">
        <v>15000</v>
      </c>
      <c r="D401" s="21">
        <v>2000</v>
      </c>
      <c r="E401" s="21">
        <v>13.33</v>
      </c>
      <c r="F401" s="21">
        <v>17000</v>
      </c>
    </row>
    <row r="402" spans="1:6" x14ac:dyDescent="0.2">
      <c r="A402" s="18" t="s">
        <v>314</v>
      </c>
      <c r="B402" s="18"/>
      <c r="C402" s="19">
        <v>4000</v>
      </c>
      <c r="D402" s="19">
        <v>0</v>
      </c>
      <c r="E402" s="19">
        <v>0</v>
      </c>
      <c r="F402" s="19">
        <v>4000</v>
      </c>
    </row>
    <row r="403" spans="1:6" x14ac:dyDescent="0.2">
      <c r="A403" s="4" t="s">
        <v>56</v>
      </c>
      <c r="B403" s="4" t="s">
        <v>14</v>
      </c>
      <c r="C403" s="5">
        <v>4000</v>
      </c>
      <c r="D403" s="5">
        <v>0</v>
      </c>
      <c r="E403" s="5">
        <v>0</v>
      </c>
      <c r="F403" s="5">
        <v>4000</v>
      </c>
    </row>
    <row r="404" spans="1:6" x14ac:dyDescent="0.2">
      <c r="A404" s="20" t="s">
        <v>59</v>
      </c>
      <c r="B404" s="20" t="s">
        <v>60</v>
      </c>
      <c r="C404" s="21">
        <v>4000</v>
      </c>
      <c r="D404" s="21">
        <v>0</v>
      </c>
      <c r="E404" s="21">
        <v>0</v>
      </c>
      <c r="F404" s="21">
        <v>4000</v>
      </c>
    </row>
    <row r="405" spans="1:6" x14ac:dyDescent="0.2">
      <c r="A405" s="18" t="s">
        <v>315</v>
      </c>
      <c r="B405" s="18"/>
      <c r="C405" s="19">
        <v>0</v>
      </c>
      <c r="D405" s="19">
        <v>17634.990000000002</v>
      </c>
      <c r="E405" s="19">
        <v>100</v>
      </c>
      <c r="F405" s="19">
        <v>17634.990000000002</v>
      </c>
    </row>
    <row r="406" spans="1:6" x14ac:dyDescent="0.2">
      <c r="A406" s="4" t="s">
        <v>56</v>
      </c>
      <c r="B406" s="4" t="s">
        <v>14</v>
      </c>
      <c r="C406" s="5">
        <v>0</v>
      </c>
      <c r="D406" s="5">
        <v>7380.5</v>
      </c>
      <c r="E406" s="5">
        <v>100</v>
      </c>
      <c r="F406" s="5">
        <v>7380.5</v>
      </c>
    </row>
    <row r="407" spans="1:6" x14ac:dyDescent="0.2">
      <c r="A407" s="20" t="s">
        <v>59</v>
      </c>
      <c r="B407" s="20" t="s">
        <v>60</v>
      </c>
      <c r="C407" s="21">
        <v>0</v>
      </c>
      <c r="D407" s="21">
        <v>7380.5</v>
      </c>
      <c r="E407" s="21">
        <v>100</v>
      </c>
      <c r="F407" s="21">
        <v>7380.5</v>
      </c>
    </row>
    <row r="408" spans="1:6" x14ac:dyDescent="0.2">
      <c r="A408" s="4" t="s">
        <v>71</v>
      </c>
      <c r="B408" s="4" t="s">
        <v>15</v>
      </c>
      <c r="C408" s="5">
        <v>0</v>
      </c>
      <c r="D408" s="5">
        <v>10254.49</v>
      </c>
      <c r="E408" s="5">
        <v>100</v>
      </c>
      <c r="F408" s="5">
        <v>10254.49</v>
      </c>
    </row>
    <row r="409" spans="1:6" x14ac:dyDescent="0.2">
      <c r="A409" s="20" t="s">
        <v>74</v>
      </c>
      <c r="B409" s="20" t="s">
        <v>75</v>
      </c>
      <c r="C409" s="21">
        <v>0</v>
      </c>
      <c r="D409" s="21">
        <v>10254.49</v>
      </c>
      <c r="E409" s="21">
        <v>100</v>
      </c>
      <c r="F409" s="21">
        <v>10254.49</v>
      </c>
    </row>
    <row r="410" spans="1:6" x14ac:dyDescent="0.2">
      <c r="A410" s="18" t="s">
        <v>316</v>
      </c>
      <c r="B410" s="18"/>
      <c r="C410" s="19">
        <v>0</v>
      </c>
      <c r="D410" s="19">
        <v>9851.6200000000008</v>
      </c>
      <c r="E410" s="19">
        <v>100</v>
      </c>
      <c r="F410" s="19">
        <v>9851.6200000000008</v>
      </c>
    </row>
    <row r="411" spans="1:6" x14ac:dyDescent="0.2">
      <c r="A411" s="4" t="s">
        <v>56</v>
      </c>
      <c r="B411" s="4" t="s">
        <v>14</v>
      </c>
      <c r="C411" s="5">
        <v>0</v>
      </c>
      <c r="D411" s="5">
        <v>7818.51</v>
      </c>
      <c r="E411" s="5">
        <v>100</v>
      </c>
      <c r="F411" s="5">
        <v>7818.51</v>
      </c>
    </row>
    <row r="412" spans="1:6" x14ac:dyDescent="0.2">
      <c r="A412" s="20" t="s">
        <v>59</v>
      </c>
      <c r="B412" s="20" t="s">
        <v>60</v>
      </c>
      <c r="C412" s="21">
        <v>0</v>
      </c>
      <c r="D412" s="21">
        <v>7818.51</v>
      </c>
      <c r="E412" s="21">
        <v>100</v>
      </c>
      <c r="F412" s="21">
        <v>7818.51</v>
      </c>
    </row>
    <row r="413" spans="1:6" x14ac:dyDescent="0.2">
      <c r="A413" s="4" t="s">
        <v>71</v>
      </c>
      <c r="B413" s="4" t="s">
        <v>15</v>
      </c>
      <c r="C413" s="5">
        <v>0</v>
      </c>
      <c r="D413" s="5">
        <v>2033.11</v>
      </c>
      <c r="E413" s="5">
        <v>100</v>
      </c>
      <c r="F413" s="5">
        <v>2033.11</v>
      </c>
    </row>
    <row r="414" spans="1:6" x14ac:dyDescent="0.2">
      <c r="A414" s="20" t="s">
        <v>74</v>
      </c>
      <c r="B414" s="20" t="s">
        <v>75</v>
      </c>
      <c r="C414" s="21">
        <v>0</v>
      </c>
      <c r="D414" s="21">
        <v>2033.11</v>
      </c>
      <c r="E414" s="21">
        <v>100</v>
      </c>
      <c r="F414" s="21">
        <v>2033.11</v>
      </c>
    </row>
    <row r="415" spans="1:6" x14ac:dyDescent="0.2">
      <c r="A415" s="10" t="s">
        <v>87</v>
      </c>
      <c r="B415" s="10"/>
      <c r="C415" s="11">
        <v>85050</v>
      </c>
      <c r="D415" s="11">
        <v>3000</v>
      </c>
      <c r="E415" s="11">
        <v>3.53</v>
      </c>
      <c r="F415" s="11">
        <v>88050</v>
      </c>
    </row>
    <row r="416" spans="1:6" x14ac:dyDescent="0.2">
      <c r="A416" s="12" t="s">
        <v>89</v>
      </c>
      <c r="B416" s="12"/>
      <c r="C416" s="13">
        <v>85050</v>
      </c>
      <c r="D416" s="13">
        <v>3000</v>
      </c>
      <c r="E416" s="13">
        <v>3.53</v>
      </c>
      <c r="F416" s="13">
        <v>88050</v>
      </c>
    </row>
    <row r="417" spans="1:6" x14ac:dyDescent="0.2">
      <c r="A417" s="14" t="s">
        <v>218</v>
      </c>
      <c r="B417" s="14"/>
      <c r="C417" s="15">
        <v>85050</v>
      </c>
      <c r="D417" s="15">
        <v>3000</v>
      </c>
      <c r="E417" s="15">
        <v>3.53</v>
      </c>
      <c r="F417" s="15">
        <v>88050</v>
      </c>
    </row>
    <row r="418" spans="1:6" x14ac:dyDescent="0.2">
      <c r="A418" s="16" t="s">
        <v>317</v>
      </c>
      <c r="B418" s="16"/>
      <c r="C418" s="17">
        <v>85050</v>
      </c>
      <c r="D418" s="17">
        <v>3000</v>
      </c>
      <c r="E418" s="17">
        <v>3.53</v>
      </c>
      <c r="F418" s="17">
        <v>88050</v>
      </c>
    </row>
    <row r="419" spans="1:6" x14ac:dyDescent="0.2">
      <c r="A419" s="18" t="s">
        <v>318</v>
      </c>
      <c r="B419" s="18"/>
      <c r="C419" s="19">
        <v>85050</v>
      </c>
      <c r="D419" s="19">
        <v>3000</v>
      </c>
      <c r="E419" s="19">
        <v>3.53</v>
      </c>
      <c r="F419" s="19">
        <v>88050</v>
      </c>
    </row>
    <row r="420" spans="1:6" x14ac:dyDescent="0.2">
      <c r="A420" s="4" t="s">
        <v>56</v>
      </c>
      <c r="B420" s="4" t="s">
        <v>14</v>
      </c>
      <c r="C420" s="5">
        <v>85050</v>
      </c>
      <c r="D420" s="5">
        <v>3000</v>
      </c>
      <c r="E420" s="5">
        <v>3.53</v>
      </c>
      <c r="F420" s="5">
        <v>88050</v>
      </c>
    </row>
    <row r="421" spans="1:6" x14ac:dyDescent="0.2">
      <c r="A421" s="20" t="s">
        <v>57</v>
      </c>
      <c r="B421" s="20" t="s">
        <v>58</v>
      </c>
      <c r="C421" s="21">
        <v>1000</v>
      </c>
      <c r="D421" s="21">
        <v>0</v>
      </c>
      <c r="E421" s="21">
        <v>0</v>
      </c>
      <c r="F421" s="21">
        <v>1000</v>
      </c>
    </row>
    <row r="422" spans="1:6" x14ac:dyDescent="0.2">
      <c r="A422" s="20" t="s">
        <v>59</v>
      </c>
      <c r="B422" s="20" t="s">
        <v>60</v>
      </c>
      <c r="C422" s="21">
        <v>82550</v>
      </c>
      <c r="D422" s="21">
        <v>3000</v>
      </c>
      <c r="E422" s="21">
        <v>3.63</v>
      </c>
      <c r="F422" s="21">
        <v>85550</v>
      </c>
    </row>
    <row r="423" spans="1:6" x14ac:dyDescent="0.2">
      <c r="A423" s="20" t="s">
        <v>61</v>
      </c>
      <c r="B423" s="20" t="s">
        <v>62</v>
      </c>
      <c r="C423" s="21">
        <v>1500</v>
      </c>
      <c r="D423" s="21">
        <v>0</v>
      </c>
      <c r="E423" s="21">
        <v>0</v>
      </c>
      <c r="F423" s="21">
        <v>1500</v>
      </c>
    </row>
    <row r="424" spans="1:6" x14ac:dyDescent="0.2">
      <c r="A424" s="10" t="s">
        <v>91</v>
      </c>
      <c r="B424" s="10"/>
      <c r="C424" s="11">
        <v>40690</v>
      </c>
      <c r="D424" s="11">
        <v>39229.97</v>
      </c>
      <c r="E424" s="11">
        <v>96.41</v>
      </c>
      <c r="F424" s="11">
        <v>79919.97</v>
      </c>
    </row>
    <row r="425" spans="1:6" x14ac:dyDescent="0.2">
      <c r="A425" s="12" t="s">
        <v>92</v>
      </c>
      <c r="B425" s="12"/>
      <c r="C425" s="13">
        <v>39490</v>
      </c>
      <c r="D425" s="13">
        <v>39229.97</v>
      </c>
      <c r="E425" s="13">
        <v>99.34</v>
      </c>
      <c r="F425" s="13">
        <v>78719.97</v>
      </c>
    </row>
    <row r="426" spans="1:6" x14ac:dyDescent="0.2">
      <c r="A426" s="14" t="s">
        <v>218</v>
      </c>
      <c r="B426" s="14"/>
      <c r="C426" s="15">
        <v>39490</v>
      </c>
      <c r="D426" s="15">
        <v>39229.97</v>
      </c>
      <c r="E426" s="15">
        <v>99.34</v>
      </c>
      <c r="F426" s="15">
        <v>78719.97</v>
      </c>
    </row>
    <row r="427" spans="1:6" x14ac:dyDescent="0.2">
      <c r="A427" s="16" t="s">
        <v>312</v>
      </c>
      <c r="B427" s="16"/>
      <c r="C427" s="17">
        <v>39490</v>
      </c>
      <c r="D427" s="17">
        <v>39229.97</v>
      </c>
      <c r="E427" s="17">
        <v>99.34</v>
      </c>
      <c r="F427" s="17">
        <v>78719.97</v>
      </c>
    </row>
    <row r="428" spans="1:6" x14ac:dyDescent="0.2">
      <c r="A428" s="18" t="s">
        <v>313</v>
      </c>
      <c r="B428" s="18"/>
      <c r="C428" s="19">
        <v>39490</v>
      </c>
      <c r="D428" s="19">
        <v>-2000</v>
      </c>
      <c r="E428" s="19">
        <v>-5.0599999999999996</v>
      </c>
      <c r="F428" s="19">
        <v>37490</v>
      </c>
    </row>
    <row r="429" spans="1:6" x14ac:dyDescent="0.2">
      <c r="A429" s="4" t="s">
        <v>56</v>
      </c>
      <c r="B429" s="4" t="s">
        <v>14</v>
      </c>
      <c r="C429" s="5">
        <v>39490</v>
      </c>
      <c r="D429" s="5">
        <v>-2000</v>
      </c>
      <c r="E429" s="5">
        <v>-5.0599999999999996</v>
      </c>
      <c r="F429" s="5">
        <v>37490</v>
      </c>
    </row>
    <row r="430" spans="1:6" x14ac:dyDescent="0.2">
      <c r="A430" s="20" t="s">
        <v>57</v>
      </c>
      <c r="B430" s="20" t="s">
        <v>58</v>
      </c>
      <c r="C430" s="21">
        <v>39490</v>
      </c>
      <c r="D430" s="21">
        <v>-2000</v>
      </c>
      <c r="E430" s="21">
        <v>-5.0599999999999996</v>
      </c>
      <c r="F430" s="21">
        <v>37490</v>
      </c>
    </row>
    <row r="431" spans="1:6" x14ac:dyDescent="0.2">
      <c r="A431" s="18" t="s">
        <v>315</v>
      </c>
      <c r="B431" s="18"/>
      <c r="C431" s="19">
        <v>0</v>
      </c>
      <c r="D431" s="19">
        <v>26452.49</v>
      </c>
      <c r="E431" s="19">
        <v>100</v>
      </c>
      <c r="F431" s="19">
        <v>26452.49</v>
      </c>
    </row>
    <row r="432" spans="1:6" x14ac:dyDescent="0.2">
      <c r="A432" s="4" t="s">
        <v>56</v>
      </c>
      <c r="B432" s="4" t="s">
        <v>14</v>
      </c>
      <c r="C432" s="5">
        <v>0</v>
      </c>
      <c r="D432" s="5">
        <v>11070.75</v>
      </c>
      <c r="E432" s="5">
        <v>100</v>
      </c>
      <c r="F432" s="5">
        <v>11070.75</v>
      </c>
    </row>
    <row r="433" spans="1:6" x14ac:dyDescent="0.2">
      <c r="A433" s="20" t="s">
        <v>59</v>
      </c>
      <c r="B433" s="20" t="s">
        <v>60</v>
      </c>
      <c r="C433" s="21">
        <v>0</v>
      </c>
      <c r="D433" s="21">
        <v>11070.75</v>
      </c>
      <c r="E433" s="21">
        <v>100</v>
      </c>
      <c r="F433" s="21">
        <v>11070.75</v>
      </c>
    </row>
    <row r="434" spans="1:6" x14ac:dyDescent="0.2">
      <c r="A434" s="4" t="s">
        <v>71</v>
      </c>
      <c r="B434" s="4" t="s">
        <v>15</v>
      </c>
      <c r="C434" s="5">
        <v>0</v>
      </c>
      <c r="D434" s="5">
        <v>15381.74</v>
      </c>
      <c r="E434" s="5">
        <v>100</v>
      </c>
      <c r="F434" s="5">
        <v>15381.74</v>
      </c>
    </row>
    <row r="435" spans="1:6" x14ac:dyDescent="0.2">
      <c r="A435" s="20" t="s">
        <v>74</v>
      </c>
      <c r="B435" s="20" t="s">
        <v>75</v>
      </c>
      <c r="C435" s="21">
        <v>0</v>
      </c>
      <c r="D435" s="21">
        <v>15381.74</v>
      </c>
      <c r="E435" s="21">
        <v>100</v>
      </c>
      <c r="F435" s="21">
        <v>15381.74</v>
      </c>
    </row>
    <row r="436" spans="1:6" x14ac:dyDescent="0.2">
      <c r="A436" s="18" t="s">
        <v>316</v>
      </c>
      <c r="B436" s="18"/>
      <c r="C436" s="19">
        <v>0</v>
      </c>
      <c r="D436" s="19">
        <v>14777.48</v>
      </c>
      <c r="E436" s="19">
        <v>100</v>
      </c>
      <c r="F436" s="19">
        <v>14777.48</v>
      </c>
    </row>
    <row r="437" spans="1:6" x14ac:dyDescent="0.2">
      <c r="A437" s="4" t="s">
        <v>56</v>
      </c>
      <c r="B437" s="4" t="s">
        <v>14</v>
      </c>
      <c r="C437" s="5">
        <v>0</v>
      </c>
      <c r="D437" s="5">
        <v>11727.81</v>
      </c>
      <c r="E437" s="5">
        <v>100</v>
      </c>
      <c r="F437" s="5">
        <v>11727.81</v>
      </c>
    </row>
    <row r="438" spans="1:6" x14ac:dyDescent="0.2">
      <c r="A438" s="20" t="s">
        <v>59</v>
      </c>
      <c r="B438" s="20" t="s">
        <v>60</v>
      </c>
      <c r="C438" s="21">
        <v>0</v>
      </c>
      <c r="D438" s="21">
        <v>11727.81</v>
      </c>
      <c r="E438" s="21">
        <v>100</v>
      </c>
      <c r="F438" s="21">
        <v>11727.81</v>
      </c>
    </row>
    <row r="439" spans="1:6" x14ac:dyDescent="0.2">
      <c r="A439" s="4" t="s">
        <v>71</v>
      </c>
      <c r="B439" s="4" t="s">
        <v>15</v>
      </c>
      <c r="C439" s="5">
        <v>0</v>
      </c>
      <c r="D439" s="5">
        <v>3049.67</v>
      </c>
      <c r="E439" s="5">
        <v>100</v>
      </c>
      <c r="F439" s="5">
        <v>3049.67</v>
      </c>
    </row>
    <row r="440" spans="1:6" x14ac:dyDescent="0.2">
      <c r="A440" s="20" t="s">
        <v>74</v>
      </c>
      <c r="B440" s="20" t="s">
        <v>75</v>
      </c>
      <c r="C440" s="21">
        <v>0</v>
      </c>
      <c r="D440" s="21">
        <v>3049.67</v>
      </c>
      <c r="E440" s="21">
        <v>100</v>
      </c>
      <c r="F440" s="21">
        <v>3049.67</v>
      </c>
    </row>
    <row r="441" spans="1:6" x14ac:dyDescent="0.2">
      <c r="A441" s="12" t="s">
        <v>319</v>
      </c>
      <c r="B441" s="12"/>
      <c r="C441" s="13">
        <v>1200</v>
      </c>
      <c r="D441" s="13">
        <v>0</v>
      </c>
      <c r="E441" s="13">
        <v>0</v>
      </c>
      <c r="F441" s="13">
        <v>1200</v>
      </c>
    </row>
    <row r="442" spans="1:6" x14ac:dyDescent="0.2">
      <c r="A442" s="14" t="s">
        <v>218</v>
      </c>
      <c r="B442" s="14"/>
      <c r="C442" s="15">
        <v>1200</v>
      </c>
      <c r="D442" s="15">
        <v>0</v>
      </c>
      <c r="E442" s="15">
        <v>0</v>
      </c>
      <c r="F442" s="15">
        <v>1200</v>
      </c>
    </row>
    <row r="443" spans="1:6" x14ac:dyDescent="0.2">
      <c r="A443" s="16" t="s">
        <v>317</v>
      </c>
      <c r="B443" s="16"/>
      <c r="C443" s="17">
        <v>1200</v>
      </c>
      <c r="D443" s="17">
        <v>0</v>
      </c>
      <c r="E443" s="17">
        <v>0</v>
      </c>
      <c r="F443" s="17">
        <v>1200</v>
      </c>
    </row>
    <row r="444" spans="1:6" x14ac:dyDescent="0.2">
      <c r="A444" s="18" t="s">
        <v>318</v>
      </c>
      <c r="B444" s="18"/>
      <c r="C444" s="19">
        <v>1200</v>
      </c>
      <c r="D444" s="19">
        <v>0</v>
      </c>
      <c r="E444" s="19">
        <v>0</v>
      </c>
      <c r="F444" s="19">
        <v>1200</v>
      </c>
    </row>
    <row r="445" spans="1:6" x14ac:dyDescent="0.2">
      <c r="A445" s="4" t="s">
        <v>56</v>
      </c>
      <c r="B445" s="4" t="s">
        <v>14</v>
      </c>
      <c r="C445" s="5">
        <v>1200</v>
      </c>
      <c r="D445" s="5">
        <v>0</v>
      </c>
      <c r="E445" s="5">
        <v>0</v>
      </c>
      <c r="F445" s="5">
        <v>1200</v>
      </c>
    </row>
    <row r="446" spans="1:6" x14ac:dyDescent="0.2">
      <c r="A446" s="20" t="s">
        <v>59</v>
      </c>
      <c r="B446" s="20" t="s">
        <v>60</v>
      </c>
      <c r="C446" s="21">
        <v>1200</v>
      </c>
      <c r="D446" s="21">
        <v>0</v>
      </c>
      <c r="E446" s="21">
        <v>0</v>
      </c>
      <c r="F446" s="21">
        <v>1200</v>
      </c>
    </row>
    <row r="447" spans="1:6" x14ac:dyDescent="0.2">
      <c r="A447" s="10" t="s">
        <v>95</v>
      </c>
      <c r="B447" s="10"/>
      <c r="C447" s="11">
        <v>1000</v>
      </c>
      <c r="D447" s="11">
        <v>0</v>
      </c>
      <c r="E447" s="11">
        <v>0</v>
      </c>
      <c r="F447" s="11">
        <v>1000</v>
      </c>
    </row>
    <row r="448" spans="1:6" x14ac:dyDescent="0.2">
      <c r="A448" s="12" t="s">
        <v>320</v>
      </c>
      <c r="B448" s="12"/>
      <c r="C448" s="13">
        <v>1000</v>
      </c>
      <c r="D448" s="13">
        <v>0</v>
      </c>
      <c r="E448" s="13">
        <v>0</v>
      </c>
      <c r="F448" s="13">
        <v>1000</v>
      </c>
    </row>
    <row r="449" spans="1:6" x14ac:dyDescent="0.2">
      <c r="A449" s="14" t="s">
        <v>218</v>
      </c>
      <c r="B449" s="14"/>
      <c r="C449" s="15">
        <v>1000</v>
      </c>
      <c r="D449" s="15">
        <v>0</v>
      </c>
      <c r="E449" s="15">
        <v>0</v>
      </c>
      <c r="F449" s="15">
        <v>1000</v>
      </c>
    </row>
    <row r="450" spans="1:6" x14ac:dyDescent="0.2">
      <c r="A450" s="16" t="s">
        <v>317</v>
      </c>
      <c r="B450" s="16"/>
      <c r="C450" s="17">
        <v>1000</v>
      </c>
      <c r="D450" s="17">
        <v>0</v>
      </c>
      <c r="E450" s="17">
        <v>0</v>
      </c>
      <c r="F450" s="17">
        <v>1000</v>
      </c>
    </row>
    <row r="451" spans="1:6" x14ac:dyDescent="0.2">
      <c r="A451" s="18" t="s">
        <v>318</v>
      </c>
      <c r="B451" s="18"/>
      <c r="C451" s="19">
        <v>1000</v>
      </c>
      <c r="D451" s="19">
        <v>0</v>
      </c>
      <c r="E451" s="19">
        <v>0</v>
      </c>
      <c r="F451" s="19">
        <v>1000</v>
      </c>
    </row>
    <row r="452" spans="1:6" x14ac:dyDescent="0.2">
      <c r="A452" s="4" t="s">
        <v>56</v>
      </c>
      <c r="B452" s="4" t="s">
        <v>14</v>
      </c>
      <c r="C452" s="5">
        <v>1000</v>
      </c>
      <c r="D452" s="5">
        <v>0</v>
      </c>
      <c r="E452" s="5">
        <v>0</v>
      </c>
      <c r="F452" s="5">
        <v>1000</v>
      </c>
    </row>
    <row r="453" spans="1:6" x14ac:dyDescent="0.2">
      <c r="A453" s="20" t="s">
        <v>59</v>
      </c>
      <c r="B453" s="20" t="s">
        <v>60</v>
      </c>
      <c r="C453" s="21">
        <v>1000</v>
      </c>
      <c r="D453" s="21">
        <v>0</v>
      </c>
      <c r="E453" s="21">
        <v>0</v>
      </c>
      <c r="F453" s="21">
        <v>1000</v>
      </c>
    </row>
    <row r="454" spans="1:6" x14ac:dyDescent="0.2">
      <c r="A454" s="10" t="s">
        <v>100</v>
      </c>
      <c r="B454" s="10"/>
      <c r="C454" s="11">
        <v>20000</v>
      </c>
      <c r="D454" s="11">
        <v>113451.28</v>
      </c>
      <c r="E454" s="11">
        <v>567.26</v>
      </c>
      <c r="F454" s="11">
        <v>133451.28</v>
      </c>
    </row>
    <row r="455" spans="1:6" x14ac:dyDescent="0.2">
      <c r="A455" s="12" t="s">
        <v>182</v>
      </c>
      <c r="B455" s="12"/>
      <c r="C455" s="13">
        <v>0</v>
      </c>
      <c r="D455" s="13">
        <v>120000</v>
      </c>
      <c r="E455" s="13">
        <v>100</v>
      </c>
      <c r="F455" s="13">
        <v>120000</v>
      </c>
    </row>
    <row r="456" spans="1:6" x14ac:dyDescent="0.2">
      <c r="A456" s="22" t="s">
        <v>183</v>
      </c>
      <c r="B456" s="22"/>
      <c r="C456" s="23">
        <v>0</v>
      </c>
      <c r="D456" s="23">
        <v>120000</v>
      </c>
      <c r="E456" s="23">
        <v>100</v>
      </c>
      <c r="F456" s="23">
        <v>120000</v>
      </c>
    </row>
    <row r="457" spans="1:6" x14ac:dyDescent="0.2">
      <c r="A457" s="14" t="s">
        <v>218</v>
      </c>
      <c r="B457" s="14"/>
      <c r="C457" s="15">
        <v>0</v>
      </c>
      <c r="D457" s="15">
        <v>120000</v>
      </c>
      <c r="E457" s="15">
        <v>100</v>
      </c>
      <c r="F457" s="15">
        <v>120000</v>
      </c>
    </row>
    <row r="458" spans="1:6" x14ac:dyDescent="0.2">
      <c r="A458" s="16" t="s">
        <v>312</v>
      </c>
      <c r="B458" s="16"/>
      <c r="C458" s="17">
        <v>0</v>
      </c>
      <c r="D458" s="17">
        <v>120000</v>
      </c>
      <c r="E458" s="17">
        <v>100</v>
      </c>
      <c r="F458" s="17">
        <v>120000</v>
      </c>
    </row>
    <row r="459" spans="1:6" x14ac:dyDescent="0.2">
      <c r="A459" s="18" t="s">
        <v>313</v>
      </c>
      <c r="B459" s="18"/>
      <c r="C459" s="19">
        <v>0</v>
      </c>
      <c r="D459" s="19">
        <v>120000</v>
      </c>
      <c r="E459" s="19">
        <v>100</v>
      </c>
      <c r="F459" s="19">
        <v>120000</v>
      </c>
    </row>
    <row r="460" spans="1:6" x14ac:dyDescent="0.2">
      <c r="A460" s="4" t="s">
        <v>56</v>
      </c>
      <c r="B460" s="4" t="s">
        <v>14</v>
      </c>
      <c r="C460" s="5">
        <v>0</v>
      </c>
      <c r="D460" s="5">
        <v>120000</v>
      </c>
      <c r="E460" s="5">
        <v>100</v>
      </c>
      <c r="F460" s="5">
        <v>120000</v>
      </c>
    </row>
    <row r="461" spans="1:6" x14ac:dyDescent="0.2">
      <c r="A461" s="20" t="s">
        <v>57</v>
      </c>
      <c r="B461" s="20" t="s">
        <v>58</v>
      </c>
      <c r="C461" s="21">
        <v>0</v>
      </c>
      <c r="D461" s="21">
        <v>120000</v>
      </c>
      <c r="E461" s="21">
        <v>100</v>
      </c>
      <c r="F461" s="21">
        <v>120000</v>
      </c>
    </row>
    <row r="462" spans="1:6" x14ac:dyDescent="0.2">
      <c r="A462" s="12" t="s">
        <v>189</v>
      </c>
      <c r="B462" s="12"/>
      <c r="C462" s="13">
        <v>20000</v>
      </c>
      <c r="D462" s="13">
        <v>-6548.72</v>
      </c>
      <c r="E462" s="13">
        <v>-32.74</v>
      </c>
      <c r="F462" s="13">
        <v>13451.28</v>
      </c>
    </row>
    <row r="463" spans="1:6" x14ac:dyDescent="0.2">
      <c r="A463" s="14" t="s">
        <v>218</v>
      </c>
      <c r="B463" s="14"/>
      <c r="C463" s="15">
        <v>20000</v>
      </c>
      <c r="D463" s="15">
        <v>-6548.72</v>
      </c>
      <c r="E463" s="15">
        <v>-32.74</v>
      </c>
      <c r="F463" s="15">
        <v>13451.28</v>
      </c>
    </row>
    <row r="464" spans="1:6" x14ac:dyDescent="0.2">
      <c r="A464" s="16" t="s">
        <v>317</v>
      </c>
      <c r="B464" s="16"/>
      <c r="C464" s="17">
        <v>20000</v>
      </c>
      <c r="D464" s="17">
        <v>-6548.72</v>
      </c>
      <c r="E464" s="17">
        <v>-32.74</v>
      </c>
      <c r="F464" s="17">
        <v>13451.28</v>
      </c>
    </row>
    <row r="465" spans="1:6" x14ac:dyDescent="0.2">
      <c r="A465" s="18" t="s">
        <v>318</v>
      </c>
      <c r="B465" s="18"/>
      <c r="C465" s="19">
        <v>12000</v>
      </c>
      <c r="D465" s="19">
        <v>-2000</v>
      </c>
      <c r="E465" s="19">
        <v>-16.670000000000002</v>
      </c>
      <c r="F465" s="19">
        <v>10000</v>
      </c>
    </row>
    <row r="466" spans="1:6" x14ac:dyDescent="0.2">
      <c r="A466" s="4" t="s">
        <v>56</v>
      </c>
      <c r="B466" s="4" t="s">
        <v>14</v>
      </c>
      <c r="C466" s="5">
        <v>12000</v>
      </c>
      <c r="D466" s="5">
        <v>-2000</v>
      </c>
      <c r="E466" s="5">
        <v>-16.670000000000002</v>
      </c>
      <c r="F466" s="5">
        <v>10000</v>
      </c>
    </row>
    <row r="467" spans="1:6" x14ac:dyDescent="0.2">
      <c r="A467" s="20" t="s">
        <v>59</v>
      </c>
      <c r="B467" s="20" t="s">
        <v>60</v>
      </c>
      <c r="C467" s="21">
        <v>12000</v>
      </c>
      <c r="D467" s="21">
        <v>-2000</v>
      </c>
      <c r="E467" s="21">
        <v>-16.670000000000002</v>
      </c>
      <c r="F467" s="21">
        <v>10000</v>
      </c>
    </row>
    <row r="468" spans="1:6" x14ac:dyDescent="0.2">
      <c r="A468" s="18" t="s">
        <v>321</v>
      </c>
      <c r="B468" s="18"/>
      <c r="C468" s="19">
        <v>8000</v>
      </c>
      <c r="D468" s="19">
        <v>-4548.72</v>
      </c>
      <c r="E468" s="19">
        <v>-56.86</v>
      </c>
      <c r="F468" s="19">
        <v>3451.28</v>
      </c>
    </row>
    <row r="469" spans="1:6" x14ac:dyDescent="0.2">
      <c r="A469" s="4" t="s">
        <v>71</v>
      </c>
      <c r="B469" s="4" t="s">
        <v>15</v>
      </c>
      <c r="C469" s="5">
        <v>8000</v>
      </c>
      <c r="D469" s="5">
        <v>-4548.72</v>
      </c>
      <c r="E469" s="5">
        <v>-56.86</v>
      </c>
      <c r="F469" s="5">
        <v>3451.28</v>
      </c>
    </row>
    <row r="470" spans="1:6" x14ac:dyDescent="0.2">
      <c r="A470" s="20" t="s">
        <v>74</v>
      </c>
      <c r="B470" s="20" t="s">
        <v>75</v>
      </c>
      <c r="C470" s="21">
        <v>8000</v>
      </c>
      <c r="D470" s="21">
        <v>-4548.72</v>
      </c>
      <c r="E470" s="21">
        <v>-56.86</v>
      </c>
      <c r="F470" s="21">
        <v>3451.28</v>
      </c>
    </row>
  </sheetData>
  <mergeCells count="1">
    <mergeCell ref="A1:E2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G21"/>
  <sheetViews>
    <sheetView tabSelected="1" workbookViewId="0">
      <selection activeCell="K9" sqref="K9"/>
    </sheetView>
  </sheetViews>
  <sheetFormatPr defaultColWidth="9" defaultRowHeight="15" x14ac:dyDescent="0.25"/>
  <cols>
    <col min="1" max="1" width="58.85546875" customWidth="1"/>
    <col min="7" max="7" width="40.42578125" customWidth="1"/>
  </cols>
  <sheetData>
    <row r="3" spans="1:7" x14ac:dyDescent="0.25">
      <c r="A3" s="115" t="s">
        <v>322</v>
      </c>
      <c r="B3" s="115"/>
      <c r="C3" s="115"/>
      <c r="D3" s="115"/>
      <c r="E3" s="115"/>
      <c r="F3" s="115"/>
      <c r="G3" s="115"/>
    </row>
    <row r="5" spans="1:7" x14ac:dyDescent="0.25">
      <c r="A5" s="115" t="s">
        <v>323</v>
      </c>
      <c r="B5" s="115"/>
      <c r="C5" s="115"/>
      <c r="D5" s="115"/>
      <c r="E5" s="115"/>
      <c r="F5" s="115"/>
      <c r="G5" s="115"/>
    </row>
    <row r="6" spans="1:7" x14ac:dyDescent="0.25">
      <c r="A6" s="108" t="s">
        <v>324</v>
      </c>
      <c r="B6" s="108"/>
      <c r="C6" s="108"/>
      <c r="D6" s="108"/>
      <c r="E6" s="108"/>
      <c r="F6" s="108"/>
      <c r="G6" s="108"/>
    </row>
    <row r="7" spans="1:7" x14ac:dyDescent="0.25">
      <c r="A7" s="108" t="s">
        <v>325</v>
      </c>
      <c r="B7" s="108"/>
      <c r="C7" s="108"/>
      <c r="D7" s="108"/>
      <c r="E7" s="108"/>
      <c r="F7" s="108"/>
      <c r="G7" s="108"/>
    </row>
    <row r="8" spans="1:7" x14ac:dyDescent="0.25">
      <c r="A8" s="108"/>
      <c r="B8" s="108"/>
      <c r="C8" s="108"/>
      <c r="D8" s="108"/>
      <c r="E8" s="108"/>
      <c r="F8" s="108"/>
      <c r="G8" s="108"/>
    </row>
    <row r="9" spans="1:7" x14ac:dyDescent="0.25">
      <c r="A9" s="115" t="s">
        <v>326</v>
      </c>
      <c r="B9" s="115"/>
      <c r="C9" s="115"/>
      <c r="D9" s="115"/>
      <c r="E9" s="115"/>
      <c r="F9" s="115"/>
      <c r="G9" s="115"/>
    </row>
    <row r="10" spans="1:7" x14ac:dyDescent="0.25">
      <c r="A10" s="108" t="s">
        <v>327</v>
      </c>
      <c r="B10" s="108"/>
      <c r="C10" s="108"/>
      <c r="D10" s="108"/>
      <c r="E10" s="108"/>
      <c r="F10" s="108"/>
      <c r="G10" s="108"/>
    </row>
    <row r="11" spans="1:7" x14ac:dyDescent="0.25">
      <c r="A11" s="117"/>
      <c r="B11" s="117"/>
      <c r="C11" s="117"/>
      <c r="D11" s="117"/>
      <c r="E11" s="117"/>
      <c r="F11" s="117"/>
      <c r="G11" s="117"/>
    </row>
    <row r="12" spans="1:7" x14ac:dyDescent="0.25">
      <c r="A12" s="117"/>
      <c r="B12" s="117"/>
      <c r="C12" s="117"/>
      <c r="D12" s="117"/>
      <c r="E12" s="117"/>
      <c r="F12" s="117"/>
      <c r="G12" s="117"/>
    </row>
    <row r="13" spans="1:7" x14ac:dyDescent="0.25">
      <c r="A13" s="108" t="s">
        <v>331</v>
      </c>
      <c r="B13" s="108"/>
      <c r="C13" s="108"/>
      <c r="D13" s="108"/>
      <c r="E13" s="108"/>
      <c r="F13" s="108"/>
      <c r="G13" s="108"/>
    </row>
    <row r="14" spans="1:7" x14ac:dyDescent="0.25">
      <c r="A14" s="108" t="s">
        <v>332</v>
      </c>
      <c r="B14" s="108"/>
      <c r="C14" s="108"/>
      <c r="D14" s="108"/>
      <c r="E14" s="108"/>
      <c r="F14" s="108"/>
      <c r="G14" s="108"/>
    </row>
    <row r="15" spans="1:7" x14ac:dyDescent="0.25">
      <c r="A15" s="108" t="s">
        <v>333</v>
      </c>
      <c r="B15" s="108"/>
      <c r="C15" s="108"/>
      <c r="D15" s="108"/>
      <c r="E15" s="108"/>
      <c r="F15" s="108"/>
      <c r="G15" s="108"/>
    </row>
    <row r="16" spans="1:7" x14ac:dyDescent="0.25">
      <c r="A16" s="117"/>
      <c r="B16" s="117"/>
      <c r="C16" s="117"/>
      <c r="D16" s="117"/>
      <c r="E16" s="117"/>
      <c r="F16" s="117"/>
      <c r="G16" s="117"/>
    </row>
    <row r="17" spans="1:7" x14ac:dyDescent="0.25">
      <c r="A17" s="117"/>
      <c r="B17" s="117"/>
      <c r="C17" s="117"/>
      <c r="D17" s="117"/>
      <c r="E17" s="117"/>
      <c r="F17" s="117"/>
      <c r="G17" s="117"/>
    </row>
    <row r="18" spans="1:7" x14ac:dyDescent="0.25">
      <c r="A18" s="117"/>
      <c r="B18" s="117"/>
      <c r="C18" s="117"/>
      <c r="D18" s="117"/>
      <c r="E18" s="117"/>
      <c r="F18" s="117"/>
      <c r="G18" s="117"/>
    </row>
    <row r="19" spans="1:7" x14ac:dyDescent="0.25">
      <c r="A19" s="122" t="s">
        <v>328</v>
      </c>
      <c r="B19" s="122"/>
      <c r="C19" s="122"/>
      <c r="D19" s="122"/>
      <c r="E19" s="122"/>
      <c r="F19" s="122"/>
      <c r="G19" s="122"/>
    </row>
    <row r="20" spans="1:7" x14ac:dyDescent="0.25">
      <c r="A20" s="121" t="s">
        <v>329</v>
      </c>
      <c r="B20" s="121"/>
      <c r="C20" s="121"/>
      <c r="D20" s="121"/>
      <c r="E20" s="121"/>
      <c r="F20" s="121"/>
      <c r="G20" s="121"/>
    </row>
    <row r="21" spans="1:7" x14ac:dyDescent="0.25">
      <c r="A21" s="120" t="s">
        <v>330</v>
      </c>
      <c r="B21" s="120"/>
      <c r="C21" s="120"/>
      <c r="D21" s="120"/>
      <c r="E21" s="120"/>
      <c r="F21" s="120"/>
      <c r="G21" s="120"/>
    </row>
  </sheetData>
  <mergeCells count="18">
    <mergeCell ref="A19:G19"/>
    <mergeCell ref="A20:G20"/>
    <mergeCell ref="A21:G21"/>
    <mergeCell ref="A14:G14"/>
    <mergeCell ref="A15:G15"/>
    <mergeCell ref="A16:G16"/>
    <mergeCell ref="A17:G17"/>
    <mergeCell ref="A18:G18"/>
    <mergeCell ref="A9:G9"/>
    <mergeCell ref="A10:G10"/>
    <mergeCell ref="A11:G11"/>
    <mergeCell ref="A12:G12"/>
    <mergeCell ref="A13:G13"/>
    <mergeCell ref="A3:G3"/>
    <mergeCell ref="A5:G5"/>
    <mergeCell ref="A6:G6"/>
    <mergeCell ref="A7:G7"/>
    <mergeCell ref="A8:G8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7"/>
  <sheetViews>
    <sheetView workbookViewId="0">
      <selection activeCell="W15" sqref="W15"/>
    </sheetView>
  </sheetViews>
  <sheetFormatPr defaultColWidth="9" defaultRowHeight="15" x14ac:dyDescent="0.25"/>
  <sheetData>
    <row r="3" spans="1:14" x14ac:dyDescent="0.25">
      <c r="A3" s="107" t="s">
        <v>29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51.75" customHeight="1" x14ac:dyDescent="0.25">
      <c r="A4" s="103" t="s">
        <v>30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108" t="s">
        <v>31</v>
      </c>
      <c r="B5" s="108"/>
      <c r="C5" s="108"/>
      <c r="D5" s="108"/>
      <c r="E5" s="108"/>
      <c r="F5" s="108"/>
      <c r="G5" s="108"/>
    </row>
    <row r="6" spans="1:14" x14ac:dyDescent="0.25">
      <c r="A6" s="108" t="s">
        <v>32</v>
      </c>
      <c r="B6" s="108"/>
      <c r="C6" s="108"/>
      <c r="D6" s="108"/>
      <c r="E6" s="108"/>
      <c r="F6" s="108"/>
      <c r="G6" s="108"/>
    </row>
    <row r="7" spans="1:14" x14ac:dyDescent="0.25">
      <c r="A7" s="108" t="s">
        <v>33</v>
      </c>
      <c r="B7" s="108"/>
      <c r="C7" s="108"/>
      <c r="D7" s="108"/>
      <c r="E7" s="108"/>
      <c r="F7" s="108"/>
      <c r="G7" s="108"/>
    </row>
  </sheetData>
  <mergeCells count="5">
    <mergeCell ref="A3:N3"/>
    <mergeCell ref="A4:N4"/>
    <mergeCell ref="A5:G5"/>
    <mergeCell ref="A6:G6"/>
    <mergeCell ref="A7:G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8"/>
  <sheetViews>
    <sheetView zoomScaleNormal="100" workbookViewId="0">
      <selection activeCell="H17" sqref="H17"/>
    </sheetView>
  </sheetViews>
  <sheetFormatPr defaultColWidth="9.140625" defaultRowHeight="12.75" x14ac:dyDescent="0.2"/>
  <cols>
    <col min="1" max="1" width="11.140625" style="2" customWidth="1"/>
    <col min="2" max="2" width="83.140625" style="2" customWidth="1"/>
    <col min="3" max="3" width="13.42578125" style="2" customWidth="1"/>
    <col min="4" max="4" width="14.140625" style="2" customWidth="1"/>
    <col min="5" max="5" width="13.42578125" style="2" customWidth="1"/>
    <col min="6" max="16384" width="9.140625" style="2"/>
  </cols>
  <sheetData>
    <row r="1" spans="1:5" x14ac:dyDescent="0.2">
      <c r="A1" s="109"/>
      <c r="B1" s="109"/>
      <c r="C1" s="109"/>
    </row>
    <row r="2" spans="1:5" x14ac:dyDescent="0.2">
      <c r="A2" s="109"/>
      <c r="B2" s="109"/>
      <c r="C2" s="76"/>
      <c r="D2" s="77"/>
    </row>
    <row r="3" spans="1:5" ht="15" customHeight="1" x14ac:dyDescent="0.2">
      <c r="A3" s="110" t="s">
        <v>34</v>
      </c>
      <c r="B3" s="110"/>
      <c r="C3" s="110"/>
      <c r="D3" s="110"/>
      <c r="E3" s="110"/>
    </row>
    <row r="5" spans="1:5" ht="25.5" x14ac:dyDescent="0.2">
      <c r="A5" s="78" t="s">
        <v>35</v>
      </c>
      <c r="B5" s="78" t="s">
        <v>36</v>
      </c>
      <c r="C5" s="78" t="s">
        <v>37</v>
      </c>
      <c r="D5" s="78" t="s">
        <v>6</v>
      </c>
      <c r="E5" s="78" t="s">
        <v>38</v>
      </c>
    </row>
    <row r="6" spans="1:5" x14ac:dyDescent="0.2">
      <c r="A6" s="111" t="s">
        <v>39</v>
      </c>
      <c r="B6" s="112"/>
      <c r="C6" s="112"/>
      <c r="D6" s="112"/>
      <c r="E6" s="112"/>
    </row>
    <row r="7" spans="1:5" x14ac:dyDescent="0.2">
      <c r="A7" s="80">
        <v>1</v>
      </c>
      <c r="B7" s="80">
        <v>2</v>
      </c>
      <c r="C7" s="80">
        <v>3</v>
      </c>
      <c r="D7" s="80">
        <v>4</v>
      </c>
      <c r="E7" s="80">
        <v>5</v>
      </c>
    </row>
    <row r="8" spans="1:5" x14ac:dyDescent="0.2">
      <c r="A8" s="81"/>
      <c r="B8" s="82"/>
      <c r="C8" s="80"/>
      <c r="D8" s="80"/>
      <c r="E8" s="80"/>
    </row>
    <row r="9" spans="1:5" s="46" customFormat="1" x14ac:dyDescent="0.2">
      <c r="A9" s="83" t="s">
        <v>10</v>
      </c>
      <c r="B9" s="84"/>
      <c r="C9" s="85">
        <f>C10+C17</f>
        <v>3905552.91</v>
      </c>
      <c r="D9" s="86">
        <f>D10+D17</f>
        <v>107686.92</v>
      </c>
      <c r="E9" s="86">
        <f>E10+E17</f>
        <v>4013239.83</v>
      </c>
    </row>
    <row r="10" spans="1:5" s="46" customFormat="1" x14ac:dyDescent="0.2">
      <c r="A10" s="87" t="s">
        <v>40</v>
      </c>
      <c r="B10" s="87" t="s">
        <v>11</v>
      </c>
      <c r="C10" s="41">
        <f>C11+C12+C13+C14+C15+C16</f>
        <v>3895552.91</v>
      </c>
      <c r="D10" s="88">
        <f>SUM(D11:D16)</f>
        <v>107686.92</v>
      </c>
      <c r="E10" s="88">
        <f>SUM(E11:E16)</f>
        <v>4003239.83</v>
      </c>
    </row>
    <row r="11" spans="1:5" x14ac:dyDescent="0.2">
      <c r="A11" s="79" t="s">
        <v>41</v>
      </c>
      <c r="B11" s="79" t="s">
        <v>42</v>
      </c>
      <c r="C11" s="43">
        <v>1782528.66</v>
      </c>
      <c r="D11" s="89">
        <v>-11071.05</v>
      </c>
      <c r="E11" s="89">
        <f>C11+D11</f>
        <v>1771457.61</v>
      </c>
    </row>
    <row r="12" spans="1:5" x14ac:dyDescent="0.2">
      <c r="A12" s="79" t="s">
        <v>43</v>
      </c>
      <c r="B12" s="79" t="s">
        <v>44</v>
      </c>
      <c r="C12" s="43">
        <v>1288252.78</v>
      </c>
      <c r="D12" s="89">
        <v>70457.97</v>
      </c>
      <c r="E12" s="89">
        <f t="shared" ref="E12:E16" si="0">C12+D12</f>
        <v>1358710.75</v>
      </c>
    </row>
    <row r="13" spans="1:5" x14ac:dyDescent="0.2">
      <c r="A13" s="79" t="s">
        <v>45</v>
      </c>
      <c r="B13" s="79" t="s">
        <v>46</v>
      </c>
      <c r="C13" s="43">
        <v>162071.47</v>
      </c>
      <c r="D13" s="89">
        <v>23100</v>
      </c>
      <c r="E13" s="89">
        <f t="shared" si="0"/>
        <v>185171.47</v>
      </c>
    </row>
    <row r="14" spans="1:5" x14ac:dyDescent="0.2">
      <c r="A14" s="79" t="s">
        <v>47</v>
      </c>
      <c r="B14" s="79" t="s">
        <v>48</v>
      </c>
      <c r="C14" s="43">
        <v>642700</v>
      </c>
      <c r="D14" s="89">
        <v>-28500</v>
      </c>
      <c r="E14" s="89">
        <f t="shared" si="0"/>
        <v>614200</v>
      </c>
    </row>
    <row r="15" spans="1:5" x14ac:dyDescent="0.2">
      <c r="A15" s="79" t="s">
        <v>49</v>
      </c>
      <c r="B15" s="79" t="s">
        <v>50</v>
      </c>
      <c r="C15" s="43">
        <v>10000</v>
      </c>
      <c r="D15" s="89">
        <v>48700</v>
      </c>
      <c r="E15" s="89">
        <f t="shared" si="0"/>
        <v>58700</v>
      </c>
    </row>
    <row r="16" spans="1:5" x14ac:dyDescent="0.2">
      <c r="A16" s="79" t="s">
        <v>51</v>
      </c>
      <c r="B16" s="79" t="s">
        <v>52</v>
      </c>
      <c r="C16" s="43">
        <v>10000</v>
      </c>
      <c r="D16" s="89">
        <v>5000</v>
      </c>
      <c r="E16" s="89">
        <f t="shared" si="0"/>
        <v>15000</v>
      </c>
    </row>
    <row r="17" spans="1:5" x14ac:dyDescent="0.2">
      <c r="A17" s="87" t="s">
        <v>53</v>
      </c>
      <c r="B17" s="87" t="s">
        <v>12</v>
      </c>
      <c r="C17" s="88">
        <v>10000</v>
      </c>
      <c r="D17" s="88">
        <v>0</v>
      </c>
      <c r="E17" s="88">
        <v>10000</v>
      </c>
    </row>
    <row r="18" spans="1:5" x14ac:dyDescent="0.2">
      <c r="A18" s="79" t="s">
        <v>54</v>
      </c>
      <c r="B18" s="79" t="s">
        <v>55</v>
      </c>
      <c r="C18" s="89">
        <v>10000</v>
      </c>
      <c r="D18" s="89">
        <v>0</v>
      </c>
      <c r="E18" s="89">
        <v>10000</v>
      </c>
    </row>
    <row r="19" spans="1:5" x14ac:dyDescent="0.2">
      <c r="A19" s="79"/>
      <c r="B19" s="79"/>
      <c r="C19" s="89"/>
      <c r="D19" s="89"/>
      <c r="E19" s="89"/>
    </row>
    <row r="20" spans="1:5" x14ac:dyDescent="0.2">
      <c r="A20" s="79"/>
      <c r="B20" s="79"/>
      <c r="C20" s="89"/>
      <c r="D20" s="89"/>
      <c r="E20" s="89"/>
    </row>
    <row r="21" spans="1:5" ht="25.5" x14ac:dyDescent="0.2">
      <c r="A21" s="78" t="s">
        <v>35</v>
      </c>
      <c r="B21" s="78" t="s">
        <v>36</v>
      </c>
      <c r="C21" s="78" t="s">
        <v>37</v>
      </c>
      <c r="D21" s="78" t="s">
        <v>6</v>
      </c>
      <c r="E21" s="78" t="s">
        <v>38</v>
      </c>
    </row>
    <row r="22" spans="1:5" x14ac:dyDescent="0.2">
      <c r="A22" s="80">
        <v>1</v>
      </c>
      <c r="B22" s="80">
        <v>2</v>
      </c>
      <c r="C22" s="80">
        <v>3</v>
      </c>
      <c r="D22" s="80">
        <v>4</v>
      </c>
      <c r="E22" s="80">
        <v>5</v>
      </c>
    </row>
    <row r="23" spans="1:5" x14ac:dyDescent="0.2">
      <c r="A23" s="79"/>
      <c r="B23" s="79"/>
      <c r="C23" s="89"/>
      <c r="D23" s="89"/>
      <c r="E23" s="89"/>
    </row>
    <row r="24" spans="1:5" x14ac:dyDescent="0.2">
      <c r="A24" s="113" t="s">
        <v>13</v>
      </c>
      <c r="B24" s="114"/>
      <c r="C24" s="88">
        <f>C25+C33+C37</f>
        <v>5300552.91</v>
      </c>
      <c r="D24" s="88">
        <f>D25+D33+D37</f>
        <v>995972.95</v>
      </c>
      <c r="E24" s="88">
        <f>E25+E33+E37</f>
        <v>6296525.8600000003</v>
      </c>
    </row>
    <row r="25" spans="1:5" x14ac:dyDescent="0.2">
      <c r="A25" s="87" t="s">
        <v>56</v>
      </c>
      <c r="B25" s="87" t="s">
        <v>14</v>
      </c>
      <c r="C25" s="88">
        <f>SUM(C26:C32)</f>
        <v>2612021</v>
      </c>
      <c r="D25" s="88">
        <f>SUM(D26:D32)</f>
        <v>312849.12</v>
      </c>
      <c r="E25" s="88">
        <f>SUM(E26:E32)</f>
        <v>2924870.12</v>
      </c>
    </row>
    <row r="26" spans="1:5" x14ac:dyDescent="0.2">
      <c r="A26" s="79" t="s">
        <v>57</v>
      </c>
      <c r="B26" s="79" t="s">
        <v>58</v>
      </c>
      <c r="C26" s="43">
        <v>655990</v>
      </c>
      <c r="D26" s="89">
        <v>130500</v>
      </c>
      <c r="E26" s="89">
        <f>C26+D26</f>
        <v>786490</v>
      </c>
    </row>
    <row r="27" spans="1:5" x14ac:dyDescent="0.2">
      <c r="A27" s="79" t="s">
        <v>59</v>
      </c>
      <c r="B27" s="79" t="s">
        <v>60</v>
      </c>
      <c r="C27" s="43">
        <v>1221870</v>
      </c>
      <c r="D27" s="89">
        <v>149949.12</v>
      </c>
      <c r="E27" s="89">
        <f t="shared" ref="E27:E36" si="1">C27+D27</f>
        <v>1371819.12</v>
      </c>
    </row>
    <row r="28" spans="1:5" x14ac:dyDescent="0.2">
      <c r="A28" s="79" t="s">
        <v>61</v>
      </c>
      <c r="B28" s="79" t="s">
        <v>62</v>
      </c>
      <c r="C28" s="43">
        <v>11100</v>
      </c>
      <c r="D28" s="89">
        <v>500</v>
      </c>
      <c r="E28" s="89">
        <f t="shared" si="1"/>
        <v>11600</v>
      </c>
    </row>
    <row r="29" spans="1:5" x14ac:dyDescent="0.2">
      <c r="A29" s="79" t="s">
        <v>63</v>
      </c>
      <c r="B29" s="79" t="s">
        <v>64</v>
      </c>
      <c r="C29" s="43">
        <v>20000</v>
      </c>
      <c r="D29" s="89">
        <v>2000</v>
      </c>
      <c r="E29" s="89">
        <f t="shared" si="1"/>
        <v>22000</v>
      </c>
    </row>
    <row r="30" spans="1:5" x14ac:dyDescent="0.2">
      <c r="A30" s="79" t="s">
        <v>65</v>
      </c>
      <c r="B30" s="79" t="s">
        <v>66</v>
      </c>
      <c r="C30" s="43">
        <v>420961</v>
      </c>
      <c r="D30" s="89">
        <v>23200</v>
      </c>
      <c r="E30" s="89">
        <f t="shared" si="1"/>
        <v>444161</v>
      </c>
    </row>
    <row r="31" spans="1:5" x14ac:dyDescent="0.2">
      <c r="A31" s="79" t="s">
        <v>67</v>
      </c>
      <c r="B31" s="79" t="s">
        <v>68</v>
      </c>
      <c r="C31" s="43">
        <v>102500</v>
      </c>
      <c r="D31" s="89">
        <v>700</v>
      </c>
      <c r="E31" s="89">
        <f t="shared" si="1"/>
        <v>103200</v>
      </c>
    </row>
    <row r="32" spans="1:5" x14ac:dyDescent="0.2">
      <c r="A32" s="79" t="s">
        <v>69</v>
      </c>
      <c r="B32" s="79" t="s">
        <v>70</v>
      </c>
      <c r="C32" s="43">
        <v>179600</v>
      </c>
      <c r="D32" s="89">
        <v>6000</v>
      </c>
      <c r="E32" s="89">
        <f t="shared" si="1"/>
        <v>185600</v>
      </c>
    </row>
    <row r="33" spans="1:5" x14ac:dyDescent="0.2">
      <c r="A33" s="87" t="s">
        <v>71</v>
      </c>
      <c r="B33" s="87" t="s">
        <v>15</v>
      </c>
      <c r="C33" s="88">
        <f>SUM(C34:C36)</f>
        <v>2622170.5099999998</v>
      </c>
      <c r="D33" s="88">
        <f>SUM(D34:D36)</f>
        <v>683123.83</v>
      </c>
      <c r="E33" s="88">
        <f t="shared" si="1"/>
        <v>3305294.34</v>
      </c>
    </row>
    <row r="34" spans="1:5" x14ac:dyDescent="0.2">
      <c r="A34" s="79" t="s">
        <v>72</v>
      </c>
      <c r="B34" s="79" t="s">
        <v>73</v>
      </c>
      <c r="C34" s="43">
        <v>61620.42</v>
      </c>
      <c r="D34" s="89">
        <v>0</v>
      </c>
      <c r="E34" s="89">
        <f t="shared" si="1"/>
        <v>61620.42</v>
      </c>
    </row>
    <row r="35" spans="1:5" x14ac:dyDescent="0.2">
      <c r="A35" s="79" t="s">
        <v>74</v>
      </c>
      <c r="B35" s="79" t="s">
        <v>75</v>
      </c>
      <c r="C35" s="43">
        <v>488585.78</v>
      </c>
      <c r="D35" s="89">
        <v>111880.09</v>
      </c>
      <c r="E35" s="89">
        <f t="shared" si="1"/>
        <v>600465.87</v>
      </c>
    </row>
    <row r="36" spans="1:5" x14ac:dyDescent="0.2">
      <c r="A36" s="79" t="s">
        <v>76</v>
      </c>
      <c r="B36" s="79" t="s">
        <v>77</v>
      </c>
      <c r="C36" s="43">
        <v>2071964.31</v>
      </c>
      <c r="D36" s="89">
        <v>571243.74</v>
      </c>
      <c r="E36" s="89">
        <f t="shared" si="1"/>
        <v>2643208.0499999998</v>
      </c>
    </row>
    <row r="37" spans="1:5" x14ac:dyDescent="0.2">
      <c r="A37" s="41" t="s">
        <v>78</v>
      </c>
      <c r="B37" s="41"/>
      <c r="C37" s="41">
        <v>66361.399999999994</v>
      </c>
      <c r="D37" s="88">
        <f>D38</f>
        <v>0</v>
      </c>
      <c r="E37" s="88">
        <v>66361.399999999994</v>
      </c>
    </row>
    <row r="38" spans="1:5" x14ac:dyDescent="0.2">
      <c r="A38" s="43" t="s">
        <v>79</v>
      </c>
      <c r="B38" s="43"/>
      <c r="C38" s="43">
        <v>66361.399999999994</v>
      </c>
      <c r="D38" s="89">
        <v>0</v>
      </c>
      <c r="E38" s="89">
        <v>66361.399999999994</v>
      </c>
    </row>
  </sheetData>
  <mergeCells count="5">
    <mergeCell ref="A1:C1"/>
    <mergeCell ref="A2:B2"/>
    <mergeCell ref="A3:E3"/>
    <mergeCell ref="A6:E6"/>
    <mergeCell ref="A24:B24"/>
  </mergeCells>
  <pageMargins left="0.75" right="0.75" top="1" bottom="1" header="0.5" footer="0.5"/>
  <pageSetup scale="89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48"/>
  <sheetViews>
    <sheetView topLeftCell="A15" zoomScale="90" zoomScaleNormal="90" workbookViewId="0">
      <selection activeCell="J46" sqref="J46"/>
    </sheetView>
  </sheetViews>
  <sheetFormatPr defaultColWidth="9" defaultRowHeight="15" x14ac:dyDescent="0.25"/>
  <cols>
    <col min="1" max="1" width="12.42578125" customWidth="1"/>
    <col min="2" max="2" width="56.28515625" customWidth="1"/>
    <col min="3" max="3" width="18.140625" customWidth="1"/>
    <col min="4" max="4" width="15" customWidth="1"/>
    <col min="5" max="5" width="18.140625" customWidth="1"/>
  </cols>
  <sheetData>
    <row r="2" spans="1:7" x14ac:dyDescent="0.25">
      <c r="A2" s="115" t="s">
        <v>80</v>
      </c>
      <c r="B2" s="115"/>
      <c r="C2" s="115"/>
      <c r="D2" s="115"/>
      <c r="E2" s="115"/>
      <c r="F2" s="115"/>
      <c r="G2" s="115"/>
    </row>
    <row r="4" spans="1:7" ht="26.25" x14ac:dyDescent="0.25">
      <c r="A4" s="65" t="s">
        <v>35</v>
      </c>
      <c r="B4" s="66" t="s">
        <v>36</v>
      </c>
      <c r="C4" s="66" t="s">
        <v>5</v>
      </c>
      <c r="D4" s="65" t="s">
        <v>81</v>
      </c>
      <c r="E4" s="66" t="s">
        <v>7</v>
      </c>
    </row>
    <row r="5" spans="1:7" x14ac:dyDescent="0.25">
      <c r="A5" s="67">
        <v>1</v>
      </c>
      <c r="B5" s="1">
        <v>2</v>
      </c>
      <c r="C5" s="1">
        <v>3</v>
      </c>
      <c r="D5" s="67">
        <v>4</v>
      </c>
      <c r="E5" s="1">
        <v>5</v>
      </c>
    </row>
    <row r="6" spans="1:7" x14ac:dyDescent="0.25">
      <c r="A6" s="67"/>
      <c r="B6" s="1"/>
      <c r="C6" s="1"/>
      <c r="D6" s="67"/>
      <c r="E6" s="1"/>
    </row>
    <row r="7" spans="1:7" x14ac:dyDescent="0.25">
      <c r="A7" s="39" t="s">
        <v>82</v>
      </c>
      <c r="B7" s="39"/>
      <c r="C7" s="41">
        <f>C8+C12+C16+C20+C23+C10</f>
        <v>3905552.91</v>
      </c>
      <c r="D7" s="41">
        <f>D8+D12+D10+D16+D20+D23</f>
        <v>107686.92</v>
      </c>
      <c r="E7" s="41">
        <f>E8+E10+E12+E16+E20+E23</f>
        <v>4013239.83</v>
      </c>
    </row>
    <row r="8" spans="1:7" x14ac:dyDescent="0.25">
      <c r="A8" s="68" t="s">
        <v>83</v>
      </c>
      <c r="B8" s="68"/>
      <c r="C8" s="34">
        <v>1907630.13</v>
      </c>
      <c r="D8" s="69">
        <f>D9</f>
        <v>-21971.05</v>
      </c>
      <c r="E8" s="69">
        <f>C8+D8</f>
        <v>1885659.08</v>
      </c>
    </row>
    <row r="9" spans="1:7" x14ac:dyDescent="0.25">
      <c r="A9" s="68" t="s">
        <v>84</v>
      </c>
      <c r="B9" s="68"/>
      <c r="C9" s="34">
        <v>1907630.13</v>
      </c>
      <c r="D9" s="70">
        <v>-21971.05</v>
      </c>
      <c r="E9" s="70">
        <v>1885659.08</v>
      </c>
    </row>
    <row r="10" spans="1:7" x14ac:dyDescent="0.25">
      <c r="A10" s="68" t="s">
        <v>85</v>
      </c>
      <c r="B10" s="68"/>
      <c r="C10" s="69">
        <v>1000</v>
      </c>
      <c r="D10" s="69">
        <v>0</v>
      </c>
      <c r="E10" s="69">
        <v>1000</v>
      </c>
    </row>
    <row r="11" spans="1:7" x14ac:dyDescent="0.25">
      <c r="A11" s="68" t="s">
        <v>86</v>
      </c>
      <c r="B11" s="68"/>
      <c r="C11" s="70">
        <v>1000</v>
      </c>
      <c r="D11" s="70">
        <v>0</v>
      </c>
      <c r="E11" s="70">
        <v>1000</v>
      </c>
    </row>
    <row r="12" spans="1:7" x14ac:dyDescent="0.25">
      <c r="A12" s="68" t="s">
        <v>87</v>
      </c>
      <c r="B12" s="68"/>
      <c r="C12" s="69">
        <f>SUM(C13:C15)</f>
        <v>713670</v>
      </c>
      <c r="D12" s="69">
        <f>SUM(D13:D15)</f>
        <v>10500</v>
      </c>
      <c r="E12" s="69">
        <f>SUM(E13:E15)</f>
        <v>724170</v>
      </c>
    </row>
    <row r="13" spans="1:7" x14ac:dyDescent="0.25">
      <c r="A13" s="68" t="s">
        <v>88</v>
      </c>
      <c r="B13" s="68"/>
      <c r="C13" s="70">
        <v>586620</v>
      </c>
      <c r="D13" s="70">
        <v>7500</v>
      </c>
      <c r="E13" s="70">
        <f>C13+D13</f>
        <v>594120</v>
      </c>
    </row>
    <row r="14" spans="1:7" x14ac:dyDescent="0.25">
      <c r="A14" s="68" t="s">
        <v>89</v>
      </c>
      <c r="B14" s="68"/>
      <c r="C14" s="70">
        <v>85050</v>
      </c>
      <c r="D14" s="70">
        <v>3000</v>
      </c>
      <c r="E14" s="70">
        <f t="shared" ref="E14:E15" si="0">C14+D14</f>
        <v>88050</v>
      </c>
    </row>
    <row r="15" spans="1:7" x14ac:dyDescent="0.25">
      <c r="A15" s="68" t="s">
        <v>90</v>
      </c>
      <c r="B15" s="68"/>
      <c r="C15" s="70">
        <v>42000</v>
      </c>
      <c r="D15" s="70">
        <v>0</v>
      </c>
      <c r="E15" s="70">
        <f t="shared" si="0"/>
        <v>42000</v>
      </c>
    </row>
    <row r="16" spans="1:7" x14ac:dyDescent="0.25">
      <c r="A16" s="68" t="s">
        <v>91</v>
      </c>
      <c r="B16" s="68"/>
      <c r="C16" s="69">
        <f>SUM(C17:C19)</f>
        <v>1264252.78</v>
      </c>
      <c r="D16" s="69">
        <f>D17+D18+D19</f>
        <v>70457.97</v>
      </c>
      <c r="E16" s="69">
        <f>SUM(E17:E19)</f>
        <v>1334710.75</v>
      </c>
    </row>
    <row r="17" spans="1:10" x14ac:dyDescent="0.25">
      <c r="A17" s="68" t="s">
        <v>92</v>
      </c>
      <c r="B17" s="68"/>
      <c r="C17" s="70">
        <v>1263052.78</v>
      </c>
      <c r="D17" s="70">
        <v>63017.97</v>
      </c>
      <c r="E17" s="70">
        <f>C17+D17</f>
        <v>1326070.75</v>
      </c>
    </row>
    <row r="18" spans="1:10" x14ac:dyDescent="0.25">
      <c r="A18" s="68" t="s">
        <v>93</v>
      </c>
      <c r="B18" s="68"/>
      <c r="C18" s="70">
        <v>1200</v>
      </c>
      <c r="D18" s="70">
        <v>0</v>
      </c>
      <c r="E18" s="70">
        <f>C18+D18</f>
        <v>1200</v>
      </c>
    </row>
    <row r="19" spans="1:10" x14ac:dyDescent="0.25">
      <c r="A19" s="68" t="s">
        <v>94</v>
      </c>
      <c r="B19" s="68"/>
      <c r="C19" s="70">
        <v>0</v>
      </c>
      <c r="D19" s="70">
        <v>7440</v>
      </c>
      <c r="E19" s="70">
        <f>C19+D19</f>
        <v>7440</v>
      </c>
    </row>
    <row r="20" spans="1:10" x14ac:dyDescent="0.25">
      <c r="A20" s="68" t="s">
        <v>95</v>
      </c>
      <c r="B20" s="68"/>
      <c r="C20" s="69">
        <f>C21+C22</f>
        <v>9000</v>
      </c>
      <c r="D20" s="69">
        <f>D21+D22</f>
        <v>48700</v>
      </c>
      <c r="E20" s="69">
        <f>E21+E22</f>
        <v>57700</v>
      </c>
    </row>
    <row r="21" spans="1:10" x14ac:dyDescent="0.25">
      <c r="A21" s="68" t="s">
        <v>96</v>
      </c>
      <c r="B21" s="68"/>
      <c r="C21" s="70">
        <v>8000</v>
      </c>
      <c r="D21" s="70">
        <v>48700</v>
      </c>
      <c r="E21" s="70">
        <f>C21+D21</f>
        <v>56700</v>
      </c>
    </row>
    <row r="22" spans="1:10" x14ac:dyDescent="0.25">
      <c r="A22" s="68" t="s">
        <v>97</v>
      </c>
      <c r="B22" s="68"/>
      <c r="C22" s="70">
        <v>1000</v>
      </c>
      <c r="D22" s="70">
        <v>0</v>
      </c>
      <c r="E22" s="70">
        <f>C22+D22</f>
        <v>1000</v>
      </c>
    </row>
    <row r="23" spans="1:10" x14ac:dyDescent="0.25">
      <c r="A23" s="68" t="s">
        <v>98</v>
      </c>
      <c r="B23" s="68"/>
      <c r="C23" s="69">
        <v>10000</v>
      </c>
      <c r="D23" s="69">
        <v>0</v>
      </c>
      <c r="E23" s="69">
        <v>10000</v>
      </c>
    </row>
    <row r="24" spans="1:10" x14ac:dyDescent="0.25">
      <c r="A24" s="68" t="s">
        <v>99</v>
      </c>
      <c r="B24" s="68"/>
      <c r="C24" s="70">
        <v>10000</v>
      </c>
      <c r="D24" s="70">
        <v>0</v>
      </c>
      <c r="E24" s="70">
        <v>10000</v>
      </c>
    </row>
    <row r="25" spans="1:10" x14ac:dyDescent="0.25">
      <c r="A25" s="71"/>
      <c r="B25" s="71"/>
      <c r="C25" s="72"/>
      <c r="D25" s="72"/>
      <c r="E25" s="72"/>
    </row>
    <row r="26" spans="1:10" x14ac:dyDescent="0.25">
      <c r="A26" s="71"/>
      <c r="B26" s="71"/>
      <c r="C26" s="72"/>
      <c r="D26" s="72"/>
      <c r="E26" s="72"/>
    </row>
    <row r="27" spans="1:10" ht="26.25" x14ac:dyDescent="0.25">
      <c r="A27" s="40" t="s">
        <v>35</v>
      </c>
      <c r="B27" s="39" t="s">
        <v>36</v>
      </c>
      <c r="C27" s="39" t="s">
        <v>5</v>
      </c>
      <c r="D27" s="40" t="s">
        <v>81</v>
      </c>
      <c r="E27" s="39" t="s">
        <v>7</v>
      </c>
      <c r="F27" s="71"/>
      <c r="G27" s="71"/>
      <c r="H27" s="72"/>
      <c r="I27" s="72"/>
      <c r="J27" s="72"/>
    </row>
    <row r="28" spans="1:10" x14ac:dyDescent="0.25">
      <c r="A28" s="73">
        <v>1</v>
      </c>
      <c r="B28" s="74">
        <v>2</v>
      </c>
      <c r="C28" s="74">
        <v>3</v>
      </c>
      <c r="D28" s="73">
        <v>4</v>
      </c>
      <c r="E28" s="74">
        <v>5</v>
      </c>
      <c r="F28" s="71"/>
      <c r="G28" s="71"/>
      <c r="H28" s="72"/>
      <c r="I28" s="72"/>
      <c r="J28" s="72"/>
    </row>
    <row r="29" spans="1:10" x14ac:dyDescent="0.25">
      <c r="A29" s="68"/>
      <c r="B29" s="68"/>
      <c r="C29" s="69"/>
      <c r="D29" s="69"/>
      <c r="E29" s="69"/>
    </row>
    <row r="30" spans="1:10" x14ac:dyDescent="0.25">
      <c r="A30" s="39" t="s">
        <v>13</v>
      </c>
      <c r="B30" s="39"/>
      <c r="C30" s="41">
        <f>C31+C33+C35+C39+C46+C43+C48</f>
        <v>5300552.91</v>
      </c>
      <c r="D30" s="41">
        <f>D31+D33+D35+D39+D46+D43+D48</f>
        <v>995972.95</v>
      </c>
      <c r="E30" s="41">
        <f>E31+E33+E35+E39+E46+E43+E48</f>
        <v>6296525.8600000003</v>
      </c>
    </row>
    <row r="31" spans="1:10" x14ac:dyDescent="0.25">
      <c r="A31" s="68" t="s">
        <v>83</v>
      </c>
      <c r="B31" s="68"/>
      <c r="C31" s="69">
        <v>1907630.13</v>
      </c>
      <c r="D31" s="69">
        <v>-21971.05</v>
      </c>
      <c r="E31" s="69">
        <f>C31+D31</f>
        <v>1885659.08</v>
      </c>
    </row>
    <row r="32" spans="1:10" x14ac:dyDescent="0.25">
      <c r="A32" s="68" t="s">
        <v>84</v>
      </c>
      <c r="B32" s="68"/>
      <c r="C32" s="70">
        <v>1907630.13</v>
      </c>
      <c r="D32" s="70">
        <v>-21971.05</v>
      </c>
      <c r="E32" s="70">
        <f>C32+D32</f>
        <v>1885659.08</v>
      </c>
    </row>
    <row r="33" spans="1:5" x14ac:dyDescent="0.25">
      <c r="A33" s="68" t="s">
        <v>85</v>
      </c>
      <c r="B33" s="68"/>
      <c r="C33" s="69">
        <v>1000</v>
      </c>
      <c r="D33" s="69">
        <v>0</v>
      </c>
      <c r="E33" s="69">
        <v>1000</v>
      </c>
    </row>
    <row r="34" spans="1:5" x14ac:dyDescent="0.25">
      <c r="A34" s="68" t="s">
        <v>86</v>
      </c>
      <c r="B34" s="68"/>
      <c r="C34" s="70">
        <v>1000</v>
      </c>
      <c r="D34" s="70">
        <v>0</v>
      </c>
      <c r="E34" s="70">
        <v>1000</v>
      </c>
    </row>
    <row r="35" spans="1:5" x14ac:dyDescent="0.25">
      <c r="A35" s="68" t="s">
        <v>87</v>
      </c>
      <c r="B35" s="68"/>
      <c r="C35" s="69">
        <f>SUM(C36:C38)</f>
        <v>713670</v>
      </c>
      <c r="D35" s="69">
        <f>SUM(D36:D38)</f>
        <v>10500</v>
      </c>
      <c r="E35" s="69">
        <f>SUM(E36:E38)</f>
        <v>724170</v>
      </c>
    </row>
    <row r="36" spans="1:5" x14ac:dyDescent="0.25">
      <c r="A36" s="68" t="s">
        <v>88</v>
      </c>
      <c r="B36" s="68"/>
      <c r="C36" s="70">
        <v>586620</v>
      </c>
      <c r="D36" s="70">
        <v>7500</v>
      </c>
      <c r="E36" s="70">
        <f>C36+D36</f>
        <v>594120</v>
      </c>
    </row>
    <row r="37" spans="1:5" x14ac:dyDescent="0.25">
      <c r="A37" s="68" t="s">
        <v>89</v>
      </c>
      <c r="B37" s="68"/>
      <c r="C37" s="70">
        <v>85050</v>
      </c>
      <c r="D37" s="70">
        <v>3000</v>
      </c>
      <c r="E37" s="70">
        <f t="shared" ref="E37:E38" si="1">C37+D37</f>
        <v>88050</v>
      </c>
    </row>
    <row r="38" spans="1:5" x14ac:dyDescent="0.25">
      <c r="A38" s="68" t="s">
        <v>90</v>
      </c>
      <c r="B38" s="68"/>
      <c r="C38" s="70">
        <v>42000</v>
      </c>
      <c r="D38" s="70">
        <v>0</v>
      </c>
      <c r="E38" s="70">
        <f t="shared" si="1"/>
        <v>42000</v>
      </c>
    </row>
    <row r="39" spans="1:5" x14ac:dyDescent="0.25">
      <c r="A39" s="68" t="s">
        <v>91</v>
      </c>
      <c r="B39" s="68"/>
      <c r="C39" s="69">
        <f>C40+C41+C42</f>
        <v>1264252.78</v>
      </c>
      <c r="D39" s="69">
        <f>D40+D41+D42</f>
        <v>70457.97</v>
      </c>
      <c r="E39" s="69">
        <f>E40+E41+E42</f>
        <v>1334710.75</v>
      </c>
    </row>
    <row r="40" spans="1:5" x14ac:dyDescent="0.25">
      <c r="A40" s="68" t="s">
        <v>92</v>
      </c>
      <c r="B40" s="68"/>
      <c r="C40" s="70">
        <v>1263052.78</v>
      </c>
      <c r="D40" s="70">
        <v>63017.97</v>
      </c>
      <c r="E40" s="70">
        <f>C40+D40</f>
        <v>1326070.75</v>
      </c>
    </row>
    <row r="41" spans="1:5" x14ac:dyDescent="0.25">
      <c r="A41" s="68" t="s">
        <v>93</v>
      </c>
      <c r="B41" s="68"/>
      <c r="C41" s="70">
        <v>1200</v>
      </c>
      <c r="D41" s="70">
        <v>0</v>
      </c>
      <c r="E41" s="70">
        <f t="shared" ref="E41:E45" si="2">C41+D41</f>
        <v>1200</v>
      </c>
    </row>
    <row r="42" spans="1:5" x14ac:dyDescent="0.25">
      <c r="A42" s="68" t="s">
        <v>94</v>
      </c>
      <c r="B42" s="68"/>
      <c r="C42" s="70">
        <v>0</v>
      </c>
      <c r="D42" s="70">
        <v>7440</v>
      </c>
      <c r="E42" s="70">
        <f t="shared" si="2"/>
        <v>7440</v>
      </c>
    </row>
    <row r="43" spans="1:5" x14ac:dyDescent="0.25">
      <c r="A43" s="68" t="s">
        <v>95</v>
      </c>
      <c r="B43" s="68"/>
      <c r="C43" s="69">
        <v>9000</v>
      </c>
      <c r="D43" s="69">
        <v>48700</v>
      </c>
      <c r="E43" s="69">
        <f t="shared" si="2"/>
        <v>57700</v>
      </c>
    </row>
    <row r="44" spans="1:5" x14ac:dyDescent="0.25">
      <c r="A44" s="68" t="s">
        <v>96</v>
      </c>
      <c r="B44" s="68"/>
      <c r="C44" s="70">
        <v>8000</v>
      </c>
      <c r="D44" s="70">
        <v>48700</v>
      </c>
      <c r="E44" s="70">
        <f t="shared" si="2"/>
        <v>56700</v>
      </c>
    </row>
    <row r="45" spans="1:5" x14ac:dyDescent="0.25">
      <c r="A45" s="68" t="s">
        <v>97</v>
      </c>
      <c r="B45" s="68"/>
      <c r="C45" s="70">
        <v>1000</v>
      </c>
      <c r="D45" s="70">
        <v>0</v>
      </c>
      <c r="E45" s="70">
        <f t="shared" si="2"/>
        <v>1000</v>
      </c>
    </row>
    <row r="46" spans="1:5" x14ac:dyDescent="0.25">
      <c r="A46" s="68" t="s">
        <v>98</v>
      </c>
      <c r="B46" s="68"/>
      <c r="C46" s="69">
        <v>10000</v>
      </c>
      <c r="D46" s="69">
        <v>0</v>
      </c>
      <c r="E46" s="69">
        <v>10000</v>
      </c>
    </row>
    <row r="47" spans="1:5" x14ac:dyDescent="0.25">
      <c r="A47" s="68" t="s">
        <v>99</v>
      </c>
      <c r="B47" s="68"/>
      <c r="C47" s="70">
        <v>10000</v>
      </c>
      <c r="D47" s="70">
        <v>0</v>
      </c>
      <c r="E47" s="70">
        <v>10000</v>
      </c>
    </row>
    <row r="48" spans="1:5" x14ac:dyDescent="0.25">
      <c r="A48" s="68" t="s">
        <v>100</v>
      </c>
      <c r="B48" s="68"/>
      <c r="C48" s="75">
        <v>1395000</v>
      </c>
      <c r="D48" s="75">
        <v>888286.03</v>
      </c>
      <c r="E48" s="75">
        <f>C48+D48</f>
        <v>2283286.0299999998</v>
      </c>
    </row>
  </sheetData>
  <mergeCells count="1">
    <mergeCell ref="A2:G2"/>
  </mergeCells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7"/>
  <sheetViews>
    <sheetView topLeftCell="A35" zoomScale="90" zoomScaleNormal="90" workbookViewId="0">
      <selection activeCell="R19" sqref="R19"/>
    </sheetView>
  </sheetViews>
  <sheetFormatPr defaultColWidth="9.140625" defaultRowHeight="12.75" x14ac:dyDescent="0.2"/>
  <cols>
    <col min="1" max="1" width="10" style="2" customWidth="1"/>
    <col min="2" max="2" width="88.5703125" style="2" customWidth="1"/>
    <col min="3" max="3" width="13.42578125" style="2" customWidth="1"/>
    <col min="4" max="4" width="17.5703125" style="2" customWidth="1"/>
    <col min="5" max="5" width="17.42578125" style="2" hidden="1" customWidth="1"/>
    <col min="6" max="6" width="13.7109375" style="2" customWidth="1"/>
    <col min="7" max="16384" width="9.140625" style="2"/>
  </cols>
  <sheetData>
    <row r="1" spans="1:6" x14ac:dyDescent="0.2">
      <c r="A1" s="109" t="s">
        <v>16</v>
      </c>
      <c r="B1" s="109"/>
    </row>
    <row r="2" spans="1:6" x14ac:dyDescent="0.2">
      <c r="A2" s="116"/>
      <c r="B2" s="109"/>
      <c r="C2" s="109"/>
      <c r="D2" s="58"/>
    </row>
    <row r="3" spans="1:6" x14ac:dyDescent="0.2">
      <c r="A3" s="45"/>
      <c r="B3" s="110" t="s">
        <v>101</v>
      </c>
      <c r="C3" s="110"/>
      <c r="D3" s="110"/>
      <c r="E3" s="110"/>
      <c r="F3" s="110"/>
    </row>
    <row r="4" spans="1:6" x14ac:dyDescent="0.2">
      <c r="A4" s="45"/>
      <c r="B4" s="110"/>
      <c r="C4" s="110"/>
      <c r="D4" s="110"/>
      <c r="E4" s="110"/>
      <c r="F4" s="110"/>
    </row>
    <row r="6" spans="1:6" ht="25.5" x14ac:dyDescent="0.2">
      <c r="A6" s="3"/>
      <c r="B6" s="4"/>
      <c r="C6" s="4" t="s">
        <v>102</v>
      </c>
      <c r="D6" s="4" t="s">
        <v>103</v>
      </c>
      <c r="E6" s="3" t="s">
        <v>104</v>
      </c>
      <c r="F6" s="4" t="s">
        <v>105</v>
      </c>
    </row>
    <row r="7" spans="1:6" x14ac:dyDescent="0.2">
      <c r="A7" s="4" t="s">
        <v>106</v>
      </c>
      <c r="B7" s="4"/>
      <c r="C7" s="5">
        <v>5300552.91</v>
      </c>
      <c r="D7" s="5">
        <v>995972.95</v>
      </c>
      <c r="E7" s="5">
        <v>18.79</v>
      </c>
      <c r="F7" s="5">
        <v>6296525.8600000003</v>
      </c>
    </row>
    <row r="8" spans="1:6" x14ac:dyDescent="0.2">
      <c r="A8" s="59" t="s">
        <v>107</v>
      </c>
      <c r="B8" s="59"/>
      <c r="C8" s="60">
        <v>798085.78</v>
      </c>
      <c r="D8" s="60">
        <v>65688</v>
      </c>
      <c r="E8" s="60">
        <v>8.23</v>
      </c>
      <c r="F8" s="60">
        <v>863773.78</v>
      </c>
    </row>
    <row r="9" spans="1:6" x14ac:dyDescent="0.2">
      <c r="A9" s="61" t="s">
        <v>108</v>
      </c>
      <c r="B9" s="61"/>
      <c r="C9" s="62">
        <v>143100</v>
      </c>
      <c r="D9" s="62">
        <v>15188</v>
      </c>
      <c r="E9" s="62">
        <v>10.61</v>
      </c>
      <c r="F9" s="62">
        <v>158288</v>
      </c>
    </row>
    <row r="10" spans="1:6" x14ac:dyDescent="0.2">
      <c r="A10" s="63" t="s">
        <v>109</v>
      </c>
      <c r="B10" s="63"/>
      <c r="C10" s="64">
        <v>133500</v>
      </c>
      <c r="D10" s="64">
        <v>14688</v>
      </c>
      <c r="E10" s="64">
        <v>11</v>
      </c>
      <c r="F10" s="64">
        <v>148188</v>
      </c>
    </row>
    <row r="11" spans="1:6" x14ac:dyDescent="0.2">
      <c r="A11" s="63" t="s">
        <v>110</v>
      </c>
      <c r="B11" s="63"/>
      <c r="C11" s="64">
        <v>9600</v>
      </c>
      <c r="D11" s="64">
        <v>500</v>
      </c>
      <c r="E11" s="64">
        <v>5.21</v>
      </c>
      <c r="F11" s="64">
        <v>10100</v>
      </c>
    </row>
    <row r="12" spans="1:6" x14ac:dyDescent="0.2">
      <c r="A12" s="61" t="s">
        <v>111</v>
      </c>
      <c r="B12" s="61"/>
      <c r="C12" s="62">
        <v>654985.78</v>
      </c>
      <c r="D12" s="62">
        <v>50500</v>
      </c>
      <c r="E12" s="62">
        <v>7.71</v>
      </c>
      <c r="F12" s="62">
        <v>705485.78</v>
      </c>
    </row>
    <row r="13" spans="1:6" x14ac:dyDescent="0.2">
      <c r="A13" s="63" t="s">
        <v>112</v>
      </c>
      <c r="B13" s="63"/>
      <c r="C13" s="64">
        <v>171000</v>
      </c>
      <c r="D13" s="64">
        <v>3000</v>
      </c>
      <c r="E13" s="64">
        <v>1.75</v>
      </c>
      <c r="F13" s="64">
        <v>174000</v>
      </c>
    </row>
    <row r="14" spans="1:6" x14ac:dyDescent="0.2">
      <c r="A14" s="63" t="s">
        <v>113</v>
      </c>
      <c r="B14" s="63"/>
      <c r="C14" s="64">
        <v>483985.78</v>
      </c>
      <c r="D14" s="64">
        <v>47500</v>
      </c>
      <c r="E14" s="64">
        <v>9.81</v>
      </c>
      <c r="F14" s="64">
        <v>531485.78</v>
      </c>
    </row>
    <row r="15" spans="1:6" x14ac:dyDescent="0.2">
      <c r="A15" s="59" t="s">
        <v>114</v>
      </c>
      <c r="B15" s="59"/>
      <c r="C15" s="60">
        <v>124200</v>
      </c>
      <c r="D15" s="60">
        <v>17000</v>
      </c>
      <c r="E15" s="60">
        <v>13.69</v>
      </c>
      <c r="F15" s="60">
        <v>141200</v>
      </c>
    </row>
    <row r="16" spans="1:6" x14ac:dyDescent="0.2">
      <c r="A16" s="61" t="s">
        <v>115</v>
      </c>
      <c r="B16" s="61"/>
      <c r="C16" s="62">
        <v>124200</v>
      </c>
      <c r="D16" s="62">
        <v>17000</v>
      </c>
      <c r="E16" s="62">
        <v>13.69</v>
      </c>
      <c r="F16" s="62">
        <v>141200</v>
      </c>
    </row>
    <row r="17" spans="1:6" x14ac:dyDescent="0.2">
      <c r="A17" s="63" t="s">
        <v>116</v>
      </c>
      <c r="B17" s="63"/>
      <c r="C17" s="64">
        <v>124200</v>
      </c>
      <c r="D17" s="64">
        <v>17000</v>
      </c>
      <c r="E17" s="64">
        <v>13.69</v>
      </c>
      <c r="F17" s="64">
        <v>141200</v>
      </c>
    </row>
    <row r="18" spans="1:6" x14ac:dyDescent="0.2">
      <c r="A18" s="59" t="s">
        <v>117</v>
      </c>
      <c r="B18" s="59"/>
      <c r="C18" s="60">
        <v>1184100</v>
      </c>
      <c r="D18" s="60">
        <v>34473.35</v>
      </c>
      <c r="E18" s="60">
        <v>2.91</v>
      </c>
      <c r="F18" s="60">
        <v>1218573.3500000001</v>
      </c>
    </row>
    <row r="19" spans="1:6" x14ac:dyDescent="0.2">
      <c r="A19" s="61" t="s">
        <v>118</v>
      </c>
      <c r="B19" s="61"/>
      <c r="C19" s="62">
        <v>25000</v>
      </c>
      <c r="D19" s="62">
        <v>0</v>
      </c>
      <c r="E19" s="62">
        <v>0</v>
      </c>
      <c r="F19" s="62">
        <v>25000</v>
      </c>
    </row>
    <row r="20" spans="1:6" x14ac:dyDescent="0.2">
      <c r="A20" s="63" t="s">
        <v>119</v>
      </c>
      <c r="B20" s="63"/>
      <c r="C20" s="64">
        <v>25000</v>
      </c>
      <c r="D20" s="64">
        <v>0</v>
      </c>
      <c r="E20" s="64">
        <v>0</v>
      </c>
      <c r="F20" s="64">
        <v>25000</v>
      </c>
    </row>
    <row r="21" spans="1:6" x14ac:dyDescent="0.2">
      <c r="A21" s="61" t="s">
        <v>120</v>
      </c>
      <c r="B21" s="61"/>
      <c r="C21" s="62">
        <v>4100</v>
      </c>
      <c r="D21" s="62">
        <v>0</v>
      </c>
      <c r="E21" s="62">
        <v>0</v>
      </c>
      <c r="F21" s="62">
        <v>4100</v>
      </c>
    </row>
    <row r="22" spans="1:6" x14ac:dyDescent="0.2">
      <c r="A22" s="63" t="s">
        <v>121</v>
      </c>
      <c r="B22" s="63"/>
      <c r="C22" s="64">
        <v>2500</v>
      </c>
      <c r="D22" s="64">
        <v>0</v>
      </c>
      <c r="E22" s="64">
        <v>0</v>
      </c>
      <c r="F22" s="64">
        <v>2500</v>
      </c>
    </row>
    <row r="23" spans="1:6" x14ac:dyDescent="0.2">
      <c r="A23" s="63" t="s">
        <v>122</v>
      </c>
      <c r="B23" s="63"/>
      <c r="C23" s="64">
        <v>1600</v>
      </c>
      <c r="D23" s="64">
        <v>0</v>
      </c>
      <c r="E23" s="64">
        <v>0</v>
      </c>
      <c r="F23" s="64">
        <v>1600</v>
      </c>
    </row>
    <row r="24" spans="1:6" x14ac:dyDescent="0.2">
      <c r="A24" s="61" t="s">
        <v>123</v>
      </c>
      <c r="B24" s="61"/>
      <c r="C24" s="62">
        <v>512000</v>
      </c>
      <c r="D24" s="62">
        <v>-23526.65</v>
      </c>
      <c r="E24" s="62">
        <v>-4.5999999999999996</v>
      </c>
      <c r="F24" s="62">
        <v>488473.35</v>
      </c>
    </row>
    <row r="25" spans="1:6" x14ac:dyDescent="0.2">
      <c r="A25" s="63" t="s">
        <v>124</v>
      </c>
      <c r="B25" s="63"/>
      <c r="C25" s="64">
        <v>512000</v>
      </c>
      <c r="D25" s="64">
        <v>-23526.65</v>
      </c>
      <c r="E25" s="64">
        <v>-4.5999999999999996</v>
      </c>
      <c r="F25" s="64">
        <v>488473.35</v>
      </c>
    </row>
    <row r="26" spans="1:6" x14ac:dyDescent="0.2">
      <c r="A26" s="61" t="s">
        <v>125</v>
      </c>
      <c r="B26" s="61"/>
      <c r="C26" s="62">
        <v>74000</v>
      </c>
      <c r="D26" s="62">
        <v>0</v>
      </c>
      <c r="E26" s="62">
        <v>0</v>
      </c>
      <c r="F26" s="62">
        <v>74000</v>
      </c>
    </row>
    <row r="27" spans="1:6" x14ac:dyDescent="0.2">
      <c r="A27" s="63" t="s">
        <v>126</v>
      </c>
      <c r="B27" s="63"/>
      <c r="C27" s="64">
        <v>74000</v>
      </c>
      <c r="D27" s="64">
        <v>0</v>
      </c>
      <c r="E27" s="64">
        <v>0</v>
      </c>
      <c r="F27" s="64">
        <v>74000</v>
      </c>
    </row>
    <row r="28" spans="1:6" x14ac:dyDescent="0.2">
      <c r="A28" s="61" t="s">
        <v>127</v>
      </c>
      <c r="B28" s="61"/>
      <c r="C28" s="62">
        <v>569000</v>
      </c>
      <c r="D28" s="62">
        <v>58000</v>
      </c>
      <c r="E28" s="62">
        <v>10.19</v>
      </c>
      <c r="F28" s="62">
        <v>627000</v>
      </c>
    </row>
    <row r="29" spans="1:6" x14ac:dyDescent="0.2">
      <c r="A29" s="63" t="s">
        <v>128</v>
      </c>
      <c r="B29" s="63"/>
      <c r="C29" s="64">
        <v>569000</v>
      </c>
      <c r="D29" s="64">
        <v>58000</v>
      </c>
      <c r="E29" s="64">
        <v>10.19</v>
      </c>
      <c r="F29" s="64">
        <v>627000</v>
      </c>
    </row>
    <row r="30" spans="1:6" x14ac:dyDescent="0.2">
      <c r="A30" s="59" t="s">
        <v>129</v>
      </c>
      <c r="B30" s="59"/>
      <c r="C30" s="60">
        <v>84620.42</v>
      </c>
      <c r="D30" s="60">
        <v>7500</v>
      </c>
      <c r="E30" s="60">
        <v>8.86</v>
      </c>
      <c r="F30" s="60">
        <v>92120.42</v>
      </c>
    </row>
    <row r="31" spans="1:6" x14ac:dyDescent="0.2">
      <c r="A31" s="61" t="s">
        <v>130</v>
      </c>
      <c r="B31" s="61"/>
      <c r="C31" s="62">
        <v>15000</v>
      </c>
      <c r="D31" s="62">
        <v>0</v>
      </c>
      <c r="E31" s="62">
        <v>0</v>
      </c>
      <c r="F31" s="62">
        <v>15000</v>
      </c>
    </row>
    <row r="32" spans="1:6" x14ac:dyDescent="0.2">
      <c r="A32" s="63" t="s">
        <v>131</v>
      </c>
      <c r="B32" s="63"/>
      <c r="C32" s="64">
        <v>15000</v>
      </c>
      <c r="D32" s="64">
        <v>0</v>
      </c>
      <c r="E32" s="64">
        <v>0</v>
      </c>
      <c r="F32" s="64">
        <v>15000</v>
      </c>
    </row>
    <row r="33" spans="1:6" x14ac:dyDescent="0.2">
      <c r="A33" s="61" t="s">
        <v>132</v>
      </c>
      <c r="B33" s="61"/>
      <c r="C33" s="62">
        <v>4000</v>
      </c>
      <c r="D33" s="62">
        <v>1000</v>
      </c>
      <c r="E33" s="62">
        <v>25</v>
      </c>
      <c r="F33" s="62">
        <v>5000</v>
      </c>
    </row>
    <row r="34" spans="1:6" x14ac:dyDescent="0.2">
      <c r="A34" s="63" t="s">
        <v>133</v>
      </c>
      <c r="B34" s="63"/>
      <c r="C34" s="64">
        <v>4000</v>
      </c>
      <c r="D34" s="64">
        <v>1000</v>
      </c>
      <c r="E34" s="64">
        <v>25</v>
      </c>
      <c r="F34" s="64">
        <v>5000</v>
      </c>
    </row>
    <row r="35" spans="1:6" x14ac:dyDescent="0.2">
      <c r="A35" s="61" t="s">
        <v>134</v>
      </c>
      <c r="B35" s="61"/>
      <c r="C35" s="62">
        <v>6000</v>
      </c>
      <c r="D35" s="62">
        <v>1500</v>
      </c>
      <c r="E35" s="62">
        <v>25</v>
      </c>
      <c r="F35" s="62">
        <v>7500</v>
      </c>
    </row>
    <row r="36" spans="1:6" x14ac:dyDescent="0.2">
      <c r="A36" s="63" t="s">
        <v>135</v>
      </c>
      <c r="B36" s="63"/>
      <c r="C36" s="64">
        <v>6000</v>
      </c>
      <c r="D36" s="64">
        <v>1500</v>
      </c>
      <c r="E36" s="64">
        <v>25</v>
      </c>
      <c r="F36" s="64">
        <v>7500</v>
      </c>
    </row>
    <row r="37" spans="1:6" x14ac:dyDescent="0.2">
      <c r="A37" s="61" t="s">
        <v>136</v>
      </c>
      <c r="B37" s="61"/>
      <c r="C37" s="62">
        <v>59620.42</v>
      </c>
      <c r="D37" s="62">
        <v>5000</v>
      </c>
      <c r="E37" s="62">
        <v>8.39</v>
      </c>
      <c r="F37" s="62">
        <v>64620.42</v>
      </c>
    </row>
    <row r="38" spans="1:6" x14ac:dyDescent="0.2">
      <c r="A38" s="63" t="s">
        <v>137</v>
      </c>
      <c r="B38" s="63"/>
      <c r="C38" s="64">
        <v>59620.42</v>
      </c>
      <c r="D38" s="64">
        <v>5000</v>
      </c>
      <c r="E38" s="64">
        <v>8.39</v>
      </c>
      <c r="F38" s="64">
        <v>64620.42</v>
      </c>
    </row>
    <row r="39" spans="1:6" x14ac:dyDescent="0.2">
      <c r="A39" s="59" t="s">
        <v>138</v>
      </c>
      <c r="B39" s="59"/>
      <c r="C39" s="60">
        <v>781120</v>
      </c>
      <c r="D39" s="60">
        <v>555000</v>
      </c>
      <c r="E39" s="60">
        <v>71.05</v>
      </c>
      <c r="F39" s="60">
        <v>1336120</v>
      </c>
    </row>
    <row r="40" spans="1:6" x14ac:dyDescent="0.2">
      <c r="A40" s="61" t="s">
        <v>139</v>
      </c>
      <c r="B40" s="61"/>
      <c r="C40" s="62">
        <v>197000</v>
      </c>
      <c r="D40" s="62">
        <v>-25000</v>
      </c>
      <c r="E40" s="62">
        <v>-12.69</v>
      </c>
      <c r="F40" s="62">
        <v>172000</v>
      </c>
    </row>
    <row r="41" spans="1:6" x14ac:dyDescent="0.2">
      <c r="A41" s="63" t="s">
        <v>140</v>
      </c>
      <c r="B41" s="63"/>
      <c r="C41" s="64">
        <v>197000</v>
      </c>
      <c r="D41" s="64">
        <v>-25000</v>
      </c>
      <c r="E41" s="64">
        <v>-12.69</v>
      </c>
      <c r="F41" s="64">
        <v>172000</v>
      </c>
    </row>
    <row r="42" spans="1:6" x14ac:dyDescent="0.2">
      <c r="A42" s="61" t="s">
        <v>141</v>
      </c>
      <c r="B42" s="61"/>
      <c r="C42" s="62">
        <v>184120</v>
      </c>
      <c r="D42" s="62">
        <v>90000</v>
      </c>
      <c r="E42" s="62">
        <v>48.88</v>
      </c>
      <c r="F42" s="62">
        <v>274120</v>
      </c>
    </row>
    <row r="43" spans="1:6" x14ac:dyDescent="0.2">
      <c r="A43" s="63" t="s">
        <v>142</v>
      </c>
      <c r="B43" s="63"/>
      <c r="C43" s="64">
        <v>184120</v>
      </c>
      <c r="D43" s="64">
        <v>90000</v>
      </c>
      <c r="E43" s="64">
        <v>48.88</v>
      </c>
      <c r="F43" s="64">
        <v>274120</v>
      </c>
    </row>
    <row r="44" spans="1:6" x14ac:dyDescent="0.2">
      <c r="A44" s="61" t="s">
        <v>143</v>
      </c>
      <c r="B44" s="61"/>
      <c r="C44" s="62">
        <v>400000</v>
      </c>
      <c r="D44" s="62">
        <v>490000</v>
      </c>
      <c r="E44" s="62">
        <v>122.5</v>
      </c>
      <c r="F44" s="62">
        <v>890000</v>
      </c>
    </row>
    <row r="45" spans="1:6" x14ac:dyDescent="0.2">
      <c r="A45" s="63" t="s">
        <v>144</v>
      </c>
      <c r="B45" s="63"/>
      <c r="C45" s="64">
        <v>400000</v>
      </c>
      <c r="D45" s="64">
        <v>490000</v>
      </c>
      <c r="E45" s="64">
        <v>122.5</v>
      </c>
      <c r="F45" s="64">
        <v>890000</v>
      </c>
    </row>
    <row r="46" spans="1:6" x14ac:dyDescent="0.2">
      <c r="A46" s="59" t="s">
        <v>145</v>
      </c>
      <c r="B46" s="59"/>
      <c r="C46" s="60">
        <v>16661</v>
      </c>
      <c r="D46" s="60">
        <v>0</v>
      </c>
      <c r="E46" s="60">
        <v>0</v>
      </c>
      <c r="F46" s="60">
        <v>16661</v>
      </c>
    </row>
    <row r="47" spans="1:6" x14ac:dyDescent="0.2">
      <c r="A47" s="61" t="s">
        <v>146</v>
      </c>
      <c r="B47" s="61"/>
      <c r="C47" s="62">
        <v>12661</v>
      </c>
      <c r="D47" s="62">
        <v>0</v>
      </c>
      <c r="E47" s="62">
        <v>0</v>
      </c>
      <c r="F47" s="62">
        <v>12661</v>
      </c>
    </row>
    <row r="48" spans="1:6" x14ac:dyDescent="0.2">
      <c r="A48" s="63" t="s">
        <v>147</v>
      </c>
      <c r="B48" s="63"/>
      <c r="C48" s="64">
        <v>12661</v>
      </c>
      <c r="D48" s="64">
        <v>0</v>
      </c>
      <c r="E48" s="64">
        <v>0</v>
      </c>
      <c r="F48" s="64">
        <v>12661</v>
      </c>
    </row>
    <row r="49" spans="1:6" x14ac:dyDescent="0.2">
      <c r="A49" s="61" t="s">
        <v>148</v>
      </c>
      <c r="B49" s="61"/>
      <c r="C49" s="62">
        <v>4000</v>
      </c>
      <c r="D49" s="62">
        <v>0</v>
      </c>
      <c r="E49" s="62">
        <v>0</v>
      </c>
      <c r="F49" s="62">
        <v>4000</v>
      </c>
    </row>
    <row r="50" spans="1:6" x14ac:dyDescent="0.2">
      <c r="A50" s="63" t="s">
        <v>149</v>
      </c>
      <c r="B50" s="63"/>
      <c r="C50" s="64">
        <v>4000</v>
      </c>
      <c r="D50" s="64">
        <v>0</v>
      </c>
      <c r="E50" s="64">
        <v>0</v>
      </c>
      <c r="F50" s="64">
        <v>4000</v>
      </c>
    </row>
    <row r="51" spans="1:6" x14ac:dyDescent="0.2">
      <c r="A51" s="59" t="s">
        <v>150</v>
      </c>
      <c r="B51" s="59"/>
      <c r="C51" s="60">
        <v>1439464.31</v>
      </c>
      <c r="D51" s="60">
        <v>109243.74</v>
      </c>
      <c r="E51" s="60">
        <v>7.59</v>
      </c>
      <c r="F51" s="60">
        <v>1548708.05</v>
      </c>
    </row>
    <row r="52" spans="1:6" x14ac:dyDescent="0.2">
      <c r="A52" s="61" t="s">
        <v>151</v>
      </c>
      <c r="B52" s="61"/>
      <c r="C52" s="62">
        <v>0</v>
      </c>
      <c r="D52" s="62">
        <v>9300</v>
      </c>
      <c r="E52" s="62">
        <v>100</v>
      </c>
      <c r="F52" s="62">
        <v>9300</v>
      </c>
    </row>
    <row r="53" spans="1:6" x14ac:dyDescent="0.2">
      <c r="A53" s="63" t="s">
        <v>152</v>
      </c>
      <c r="B53" s="63"/>
      <c r="C53" s="64">
        <v>0</v>
      </c>
      <c r="D53" s="64">
        <v>9300</v>
      </c>
      <c r="E53" s="64">
        <v>100</v>
      </c>
      <c r="F53" s="64">
        <v>9300</v>
      </c>
    </row>
    <row r="54" spans="1:6" x14ac:dyDescent="0.2">
      <c r="A54" s="61" t="s">
        <v>153</v>
      </c>
      <c r="B54" s="61"/>
      <c r="C54" s="62">
        <v>224895.6</v>
      </c>
      <c r="D54" s="62">
        <v>-23938.6</v>
      </c>
      <c r="E54" s="62">
        <v>-10.64</v>
      </c>
      <c r="F54" s="62">
        <v>200957</v>
      </c>
    </row>
    <row r="55" spans="1:6" x14ac:dyDescent="0.2">
      <c r="A55" s="63" t="s">
        <v>154</v>
      </c>
      <c r="B55" s="63"/>
      <c r="C55" s="64">
        <v>224895.6</v>
      </c>
      <c r="D55" s="64">
        <v>-23938.6</v>
      </c>
      <c r="E55" s="64">
        <v>-10.64</v>
      </c>
      <c r="F55" s="64">
        <v>200957</v>
      </c>
    </row>
    <row r="56" spans="1:6" x14ac:dyDescent="0.2">
      <c r="A56" s="61" t="s">
        <v>155</v>
      </c>
      <c r="B56" s="61"/>
      <c r="C56" s="62">
        <v>1214568.71</v>
      </c>
      <c r="D56" s="62">
        <v>123882.34</v>
      </c>
      <c r="E56" s="62">
        <v>10.199999999999999</v>
      </c>
      <c r="F56" s="62">
        <v>1338451.05</v>
      </c>
    </row>
    <row r="57" spans="1:6" x14ac:dyDescent="0.2">
      <c r="A57" s="63" t="s">
        <v>156</v>
      </c>
      <c r="B57" s="63"/>
      <c r="C57" s="64">
        <v>1214568.71</v>
      </c>
      <c r="D57" s="64">
        <v>123882.34</v>
      </c>
      <c r="E57" s="64">
        <v>10.199999999999999</v>
      </c>
      <c r="F57" s="64">
        <v>1338451.05</v>
      </c>
    </row>
    <row r="58" spans="1:6" x14ac:dyDescent="0.2">
      <c r="A58" s="59" t="s">
        <v>157</v>
      </c>
      <c r="B58" s="59"/>
      <c r="C58" s="60">
        <v>733340</v>
      </c>
      <c r="D58" s="60">
        <v>204367.86</v>
      </c>
      <c r="E58" s="60">
        <v>27.87</v>
      </c>
      <c r="F58" s="60">
        <v>937707.86</v>
      </c>
    </row>
    <row r="59" spans="1:6" x14ac:dyDescent="0.2">
      <c r="A59" s="61" t="s">
        <v>158</v>
      </c>
      <c r="B59" s="61"/>
      <c r="C59" s="62">
        <v>702340</v>
      </c>
      <c r="D59" s="62">
        <v>191367.86</v>
      </c>
      <c r="E59" s="62">
        <v>27.25</v>
      </c>
      <c r="F59" s="62">
        <v>893707.86</v>
      </c>
    </row>
    <row r="60" spans="1:6" x14ac:dyDescent="0.2">
      <c r="A60" s="63" t="s">
        <v>159</v>
      </c>
      <c r="B60" s="63"/>
      <c r="C60" s="64">
        <v>447340</v>
      </c>
      <c r="D60" s="64">
        <v>187867.86</v>
      </c>
      <c r="E60" s="64">
        <v>42</v>
      </c>
      <c r="F60" s="64">
        <v>635207.86</v>
      </c>
    </row>
    <row r="61" spans="1:6" x14ac:dyDescent="0.2">
      <c r="A61" s="63" t="s">
        <v>160</v>
      </c>
      <c r="B61" s="63"/>
      <c r="C61" s="64">
        <v>255000</v>
      </c>
      <c r="D61" s="64">
        <v>3500</v>
      </c>
      <c r="E61" s="64">
        <v>1.37</v>
      </c>
      <c r="F61" s="64">
        <v>258500</v>
      </c>
    </row>
    <row r="62" spans="1:6" x14ac:dyDescent="0.2">
      <c r="A62" s="61" t="s">
        <v>161</v>
      </c>
      <c r="B62" s="61"/>
      <c r="C62" s="62">
        <v>24000</v>
      </c>
      <c r="D62" s="62">
        <v>-2000</v>
      </c>
      <c r="E62" s="62">
        <v>-8.33</v>
      </c>
      <c r="F62" s="62">
        <v>22000</v>
      </c>
    </row>
    <row r="63" spans="1:6" x14ac:dyDescent="0.2">
      <c r="A63" s="63" t="s">
        <v>162</v>
      </c>
      <c r="B63" s="63"/>
      <c r="C63" s="64">
        <v>24000</v>
      </c>
      <c r="D63" s="64">
        <v>-2000</v>
      </c>
      <c r="E63" s="64">
        <v>-8.33</v>
      </c>
      <c r="F63" s="64">
        <v>22000</v>
      </c>
    </row>
    <row r="64" spans="1:6" x14ac:dyDescent="0.2">
      <c r="A64" s="61" t="s">
        <v>163</v>
      </c>
      <c r="B64" s="61"/>
      <c r="C64" s="62">
        <v>7000</v>
      </c>
      <c r="D64" s="62">
        <v>15000</v>
      </c>
      <c r="E64" s="62">
        <v>214.29</v>
      </c>
      <c r="F64" s="62">
        <v>22000</v>
      </c>
    </row>
    <row r="65" spans="1:6" x14ac:dyDescent="0.2">
      <c r="A65" s="63" t="s">
        <v>164</v>
      </c>
      <c r="B65" s="63"/>
      <c r="C65" s="64">
        <v>7000</v>
      </c>
      <c r="D65" s="64">
        <v>15000</v>
      </c>
      <c r="E65" s="64">
        <v>214.29</v>
      </c>
      <c r="F65" s="64">
        <v>22000</v>
      </c>
    </row>
    <row r="66" spans="1:6" x14ac:dyDescent="0.2">
      <c r="A66" s="59" t="s">
        <v>165</v>
      </c>
      <c r="B66" s="59"/>
      <c r="C66" s="60">
        <v>72600</v>
      </c>
      <c r="D66" s="60">
        <v>2700</v>
      </c>
      <c r="E66" s="60">
        <v>3.72</v>
      </c>
      <c r="F66" s="60">
        <v>75300</v>
      </c>
    </row>
    <row r="67" spans="1:6" x14ac:dyDescent="0.2">
      <c r="A67" s="61" t="s">
        <v>166</v>
      </c>
      <c r="B67" s="61"/>
      <c r="C67" s="62">
        <v>22600</v>
      </c>
      <c r="D67" s="62">
        <v>2700</v>
      </c>
      <c r="E67" s="62">
        <v>11.95</v>
      </c>
      <c r="F67" s="62">
        <v>25300</v>
      </c>
    </row>
    <row r="68" spans="1:6" x14ac:dyDescent="0.2">
      <c r="A68" s="63" t="s">
        <v>167</v>
      </c>
      <c r="B68" s="63"/>
      <c r="C68" s="64">
        <v>21600</v>
      </c>
      <c r="D68" s="64">
        <v>2000</v>
      </c>
      <c r="E68" s="64">
        <v>9.26</v>
      </c>
      <c r="F68" s="64">
        <v>23600</v>
      </c>
    </row>
    <row r="69" spans="1:6" x14ac:dyDescent="0.2">
      <c r="A69" s="63" t="s">
        <v>168</v>
      </c>
      <c r="B69" s="63"/>
      <c r="C69" s="64">
        <v>1000</v>
      </c>
      <c r="D69" s="64">
        <v>700</v>
      </c>
      <c r="E69" s="64">
        <v>70</v>
      </c>
      <c r="F69" s="64">
        <v>1700</v>
      </c>
    </row>
    <row r="70" spans="1:6" x14ac:dyDescent="0.2">
      <c r="A70" s="61" t="s">
        <v>169</v>
      </c>
      <c r="B70" s="61"/>
      <c r="C70" s="62">
        <v>15000</v>
      </c>
      <c r="D70" s="62">
        <v>0</v>
      </c>
      <c r="E70" s="62">
        <v>0</v>
      </c>
      <c r="F70" s="62">
        <v>15000</v>
      </c>
    </row>
    <row r="71" spans="1:6" x14ac:dyDescent="0.2">
      <c r="A71" s="63" t="s">
        <v>170</v>
      </c>
      <c r="B71" s="63"/>
      <c r="C71" s="64">
        <v>15000</v>
      </c>
      <c r="D71" s="64">
        <v>0</v>
      </c>
      <c r="E71" s="64">
        <v>0</v>
      </c>
      <c r="F71" s="64">
        <v>15000</v>
      </c>
    </row>
    <row r="72" spans="1:6" x14ac:dyDescent="0.2">
      <c r="A72" s="61" t="s">
        <v>171</v>
      </c>
      <c r="B72" s="61"/>
      <c r="C72" s="62">
        <v>18500</v>
      </c>
      <c r="D72" s="62">
        <v>0</v>
      </c>
      <c r="E72" s="62">
        <v>0</v>
      </c>
      <c r="F72" s="62">
        <v>18500</v>
      </c>
    </row>
    <row r="73" spans="1:6" x14ac:dyDescent="0.2">
      <c r="A73" s="63" t="s">
        <v>172</v>
      </c>
      <c r="B73" s="63"/>
      <c r="C73" s="64">
        <v>18500</v>
      </c>
      <c r="D73" s="64">
        <v>0</v>
      </c>
      <c r="E73" s="64">
        <v>0</v>
      </c>
      <c r="F73" s="64">
        <v>18500</v>
      </c>
    </row>
    <row r="74" spans="1:6" x14ac:dyDescent="0.2">
      <c r="A74" s="61" t="s">
        <v>173</v>
      </c>
      <c r="B74" s="61"/>
      <c r="C74" s="62">
        <v>3000</v>
      </c>
      <c r="D74" s="62">
        <v>0</v>
      </c>
      <c r="E74" s="62">
        <v>0</v>
      </c>
      <c r="F74" s="62">
        <v>3000</v>
      </c>
    </row>
    <row r="75" spans="1:6" x14ac:dyDescent="0.2">
      <c r="A75" s="63" t="s">
        <v>174</v>
      </c>
      <c r="B75" s="63"/>
      <c r="C75" s="64">
        <v>3000</v>
      </c>
      <c r="D75" s="64">
        <v>0</v>
      </c>
      <c r="E75" s="64">
        <v>0</v>
      </c>
      <c r="F75" s="64">
        <v>3000</v>
      </c>
    </row>
    <row r="76" spans="1:6" x14ac:dyDescent="0.2">
      <c r="A76" s="61" t="s">
        <v>175</v>
      </c>
      <c r="B76" s="61"/>
      <c r="C76" s="62">
        <v>13500</v>
      </c>
      <c r="D76" s="62">
        <v>0</v>
      </c>
      <c r="E76" s="62">
        <v>0</v>
      </c>
      <c r="F76" s="62">
        <v>13500</v>
      </c>
    </row>
    <row r="77" spans="1:6" x14ac:dyDescent="0.2">
      <c r="A77" s="63" t="s">
        <v>176</v>
      </c>
      <c r="B77" s="63"/>
      <c r="C77" s="64">
        <v>13500</v>
      </c>
      <c r="D77" s="64">
        <v>0</v>
      </c>
      <c r="E77" s="64">
        <v>0</v>
      </c>
      <c r="F77" s="64">
        <v>13500</v>
      </c>
    </row>
  </sheetData>
  <mergeCells count="3">
    <mergeCell ref="A1:B1"/>
    <mergeCell ref="A2:C2"/>
    <mergeCell ref="B3:F4"/>
  </mergeCells>
  <pageMargins left="0.75" right="0.75" top="1" bottom="1" header="0.5" footer="0.5"/>
  <pageSetup scale="84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G39"/>
  <sheetViews>
    <sheetView zoomScale="90" zoomScaleNormal="90" workbookViewId="0">
      <selection activeCell="J31" sqref="J31"/>
    </sheetView>
  </sheetViews>
  <sheetFormatPr defaultColWidth="9" defaultRowHeight="15" x14ac:dyDescent="0.25"/>
  <cols>
    <col min="1" max="1" width="9.7109375" customWidth="1"/>
    <col min="2" max="2" width="56.28515625" customWidth="1"/>
    <col min="3" max="3" width="17" customWidth="1"/>
    <col min="4" max="4" width="16.140625" hidden="1" customWidth="1"/>
    <col min="5" max="5" width="23" customWidth="1"/>
    <col min="6" max="6" width="4.140625" hidden="1" customWidth="1"/>
    <col min="7" max="7" width="22" customWidth="1"/>
  </cols>
  <sheetData>
    <row r="3" spans="1:7" x14ac:dyDescent="0.25">
      <c r="A3" s="116" t="s">
        <v>177</v>
      </c>
      <c r="B3" s="116"/>
      <c r="C3" s="116"/>
      <c r="D3" s="116"/>
      <c r="E3" s="116"/>
    </row>
    <row r="4" spans="1:7" x14ac:dyDescent="0.25">
      <c r="A4" s="46"/>
      <c r="B4" s="46"/>
      <c r="C4" s="46"/>
      <c r="D4" s="2"/>
      <c r="E4" s="2"/>
    </row>
    <row r="5" spans="1:7" ht="27.75" customHeight="1" x14ac:dyDescent="0.25">
      <c r="A5" s="47" t="s">
        <v>178</v>
      </c>
      <c r="B5" s="48" t="s">
        <v>179</v>
      </c>
      <c r="C5" s="48" t="s">
        <v>102</v>
      </c>
      <c r="D5" s="48" t="s">
        <v>180</v>
      </c>
      <c r="E5" s="48" t="s">
        <v>103</v>
      </c>
      <c r="F5" s="47" t="s">
        <v>104</v>
      </c>
      <c r="G5" s="48" t="s">
        <v>105</v>
      </c>
    </row>
    <row r="6" spans="1:7" x14ac:dyDescent="0.25">
      <c r="A6" s="48" t="s">
        <v>181</v>
      </c>
      <c r="B6" s="48"/>
      <c r="C6" s="49">
        <v>1395000</v>
      </c>
      <c r="D6" s="49">
        <v>0</v>
      </c>
      <c r="E6" s="49">
        <v>888286.03</v>
      </c>
      <c r="F6" s="49">
        <v>63.68</v>
      </c>
      <c r="G6" s="49">
        <v>2283286.0299999998</v>
      </c>
    </row>
    <row r="7" spans="1:7" x14ac:dyDescent="0.25">
      <c r="A7" s="50" t="s">
        <v>100</v>
      </c>
      <c r="B7" s="50"/>
      <c r="C7" s="51">
        <v>1395000</v>
      </c>
      <c r="D7" s="51">
        <v>0</v>
      </c>
      <c r="E7" s="51">
        <v>888286.03</v>
      </c>
      <c r="F7" s="51">
        <v>63.68</v>
      </c>
      <c r="G7" s="51">
        <v>2283286.0299999998</v>
      </c>
    </row>
    <row r="8" spans="1:7" x14ac:dyDescent="0.25">
      <c r="A8" s="52" t="s">
        <v>182</v>
      </c>
      <c r="B8" s="52"/>
      <c r="C8" s="53">
        <v>1375000</v>
      </c>
      <c r="D8" s="53">
        <v>0</v>
      </c>
      <c r="E8" s="53">
        <v>894834.75</v>
      </c>
      <c r="F8" s="53">
        <v>65.08</v>
      </c>
      <c r="G8" s="53">
        <v>2269834.75</v>
      </c>
    </row>
    <row r="9" spans="1:7" x14ac:dyDescent="0.25">
      <c r="A9" s="54" t="s">
        <v>183</v>
      </c>
      <c r="B9" s="54"/>
      <c r="C9" s="55">
        <v>875000</v>
      </c>
      <c r="D9" s="55">
        <v>0</v>
      </c>
      <c r="E9" s="55">
        <v>803682.31</v>
      </c>
      <c r="F9" s="55">
        <v>91.85</v>
      </c>
      <c r="G9" s="55">
        <v>1678682.31</v>
      </c>
    </row>
    <row r="10" spans="1:7" x14ac:dyDescent="0.25">
      <c r="A10" s="56" t="s">
        <v>184</v>
      </c>
      <c r="B10" s="56" t="s">
        <v>185</v>
      </c>
      <c r="C10" s="57">
        <v>875000</v>
      </c>
      <c r="D10" s="57">
        <v>0</v>
      </c>
      <c r="E10" s="57">
        <v>803682.31</v>
      </c>
      <c r="F10" s="57">
        <v>91.85</v>
      </c>
      <c r="G10" s="57">
        <v>1678682.31</v>
      </c>
    </row>
    <row r="11" spans="1:7" x14ac:dyDescent="0.25">
      <c r="A11" s="54" t="s">
        <v>186</v>
      </c>
      <c r="B11" s="54"/>
      <c r="C11" s="55">
        <v>100000</v>
      </c>
      <c r="D11" s="55">
        <v>0</v>
      </c>
      <c r="E11" s="55">
        <v>133473.35</v>
      </c>
      <c r="F11" s="55">
        <v>133.47</v>
      </c>
      <c r="G11" s="55">
        <v>233473.35</v>
      </c>
    </row>
    <row r="12" spans="1:7" x14ac:dyDescent="0.25">
      <c r="A12" s="56" t="s">
        <v>184</v>
      </c>
      <c r="B12" s="56" t="s">
        <v>185</v>
      </c>
      <c r="C12" s="57">
        <v>100000</v>
      </c>
      <c r="D12" s="57">
        <v>0</v>
      </c>
      <c r="E12" s="57">
        <v>133473.35</v>
      </c>
      <c r="F12" s="57">
        <v>133.47</v>
      </c>
      <c r="G12" s="57">
        <v>233473.35</v>
      </c>
    </row>
    <row r="13" spans="1:7" x14ac:dyDescent="0.25">
      <c r="A13" s="54" t="s">
        <v>187</v>
      </c>
      <c r="B13" s="54"/>
      <c r="C13" s="55">
        <v>0</v>
      </c>
      <c r="D13" s="55">
        <v>0</v>
      </c>
      <c r="E13" s="55">
        <v>19862.38</v>
      </c>
      <c r="F13" s="55">
        <v>100</v>
      </c>
      <c r="G13" s="55">
        <v>19862.38</v>
      </c>
    </row>
    <row r="14" spans="1:7" x14ac:dyDescent="0.25">
      <c r="A14" s="56" t="s">
        <v>184</v>
      </c>
      <c r="B14" s="56" t="s">
        <v>185</v>
      </c>
      <c r="C14" s="57">
        <v>0</v>
      </c>
      <c r="D14" s="57">
        <v>0</v>
      </c>
      <c r="E14" s="57">
        <v>19862.38</v>
      </c>
      <c r="F14" s="57">
        <v>100</v>
      </c>
      <c r="G14" s="57">
        <v>19862.38</v>
      </c>
    </row>
    <row r="15" spans="1:7" x14ac:dyDescent="0.25">
      <c r="A15" s="54" t="s">
        <v>188</v>
      </c>
      <c r="B15" s="54"/>
      <c r="C15" s="55">
        <v>400000</v>
      </c>
      <c r="D15" s="55">
        <v>0</v>
      </c>
      <c r="E15" s="55">
        <v>-62183.29</v>
      </c>
      <c r="F15" s="55">
        <v>-15.55</v>
      </c>
      <c r="G15" s="55">
        <v>337816.71</v>
      </c>
    </row>
    <row r="16" spans="1:7" x14ac:dyDescent="0.25">
      <c r="A16" s="56" t="s">
        <v>184</v>
      </c>
      <c r="B16" s="56" t="s">
        <v>185</v>
      </c>
      <c r="C16" s="57">
        <v>400000</v>
      </c>
      <c r="D16" s="57">
        <v>0</v>
      </c>
      <c r="E16" s="57">
        <v>-62183.29</v>
      </c>
      <c r="F16" s="57">
        <v>-15.55</v>
      </c>
      <c r="G16" s="57">
        <v>337816.71</v>
      </c>
    </row>
    <row r="17" spans="1:7" x14ac:dyDescent="0.25">
      <c r="A17" s="52" t="s">
        <v>189</v>
      </c>
      <c r="B17" s="52"/>
      <c r="C17" s="53">
        <v>20000</v>
      </c>
      <c r="D17" s="53">
        <v>0</v>
      </c>
      <c r="E17" s="53">
        <v>-6548.72</v>
      </c>
      <c r="F17" s="53">
        <v>-32.74</v>
      </c>
      <c r="G17" s="53">
        <v>13451.28</v>
      </c>
    </row>
    <row r="18" spans="1:7" x14ac:dyDescent="0.25">
      <c r="A18" s="56" t="s">
        <v>184</v>
      </c>
      <c r="B18" s="56" t="s">
        <v>185</v>
      </c>
      <c r="C18" s="57">
        <v>20000</v>
      </c>
      <c r="D18" s="57">
        <v>0</v>
      </c>
      <c r="E18" s="57">
        <v>-6548.72</v>
      </c>
      <c r="F18" s="57">
        <v>-32.74</v>
      </c>
      <c r="G18" s="57">
        <v>13451.28</v>
      </c>
    </row>
    <row r="19" spans="1:7" x14ac:dyDescent="0.25">
      <c r="A19" s="56"/>
      <c r="B19" s="56"/>
      <c r="C19" s="57"/>
      <c r="D19" s="57"/>
      <c r="E19" s="57"/>
      <c r="F19" s="57"/>
      <c r="G19" s="57"/>
    </row>
    <row r="20" spans="1:7" x14ac:dyDescent="0.25">
      <c r="A20" s="56"/>
      <c r="B20" s="56"/>
      <c r="C20" s="57"/>
      <c r="D20" s="57"/>
      <c r="E20" s="57"/>
      <c r="F20" s="57"/>
      <c r="G20" s="57"/>
    </row>
    <row r="21" spans="1:7" x14ac:dyDescent="0.25">
      <c r="A21" s="48" t="s">
        <v>106</v>
      </c>
      <c r="B21" s="48"/>
      <c r="C21" s="49">
        <v>1395000</v>
      </c>
      <c r="D21" s="49">
        <v>172605.63</v>
      </c>
      <c r="E21" s="49">
        <v>888286.03</v>
      </c>
      <c r="F21" s="49">
        <v>63.68</v>
      </c>
      <c r="G21" s="49">
        <v>2283286.0299999998</v>
      </c>
    </row>
    <row r="22" spans="1:7" x14ac:dyDescent="0.25">
      <c r="A22" s="50" t="s">
        <v>100</v>
      </c>
      <c r="B22" s="50"/>
      <c r="C22" s="51">
        <v>1395000</v>
      </c>
      <c r="D22" s="51">
        <v>172605.63</v>
      </c>
      <c r="E22" s="51">
        <v>888286.03</v>
      </c>
      <c r="F22" s="51">
        <v>63.68</v>
      </c>
      <c r="G22" s="51">
        <v>2283286.0299999998</v>
      </c>
    </row>
    <row r="23" spans="1:7" x14ac:dyDescent="0.25">
      <c r="A23" s="52" t="s">
        <v>182</v>
      </c>
      <c r="B23" s="52"/>
      <c r="C23" s="53">
        <v>1375000</v>
      </c>
      <c r="D23" s="53">
        <v>172605.63</v>
      </c>
      <c r="E23" s="53">
        <v>894834.75</v>
      </c>
      <c r="F23" s="53">
        <v>65.08</v>
      </c>
      <c r="G23" s="53">
        <v>2269834.75</v>
      </c>
    </row>
    <row r="24" spans="1:7" x14ac:dyDescent="0.25">
      <c r="A24" s="54" t="s">
        <v>183</v>
      </c>
      <c r="B24" s="54"/>
      <c r="C24" s="55">
        <v>875000</v>
      </c>
      <c r="D24" s="55">
        <v>120334.58</v>
      </c>
      <c r="E24" s="55">
        <v>803682.31</v>
      </c>
      <c r="F24" s="55">
        <v>91.85</v>
      </c>
      <c r="G24" s="55">
        <v>1678682.31</v>
      </c>
    </row>
    <row r="25" spans="1:7" x14ac:dyDescent="0.25">
      <c r="A25" s="56" t="s">
        <v>57</v>
      </c>
      <c r="B25" s="56" t="s">
        <v>58</v>
      </c>
      <c r="C25" s="57">
        <v>0</v>
      </c>
      <c r="D25" s="57">
        <v>0</v>
      </c>
      <c r="E25" s="57">
        <v>120000</v>
      </c>
      <c r="F25" s="57">
        <v>100</v>
      </c>
      <c r="G25" s="57">
        <v>120000</v>
      </c>
    </row>
    <row r="26" spans="1:7" x14ac:dyDescent="0.25">
      <c r="A26" s="56" t="s">
        <v>65</v>
      </c>
      <c r="B26" s="56" t="s">
        <v>66</v>
      </c>
      <c r="C26" s="57">
        <v>200000</v>
      </c>
      <c r="D26" s="57">
        <v>0</v>
      </c>
      <c r="E26" s="57">
        <v>0</v>
      </c>
      <c r="F26" s="57">
        <v>0</v>
      </c>
      <c r="G26" s="57">
        <v>200000</v>
      </c>
    </row>
    <row r="27" spans="1:7" x14ac:dyDescent="0.25">
      <c r="A27" s="56" t="s">
        <v>74</v>
      </c>
      <c r="B27" s="56" t="s">
        <v>75</v>
      </c>
      <c r="C27" s="57">
        <v>75000</v>
      </c>
      <c r="D27" s="57">
        <v>23452.5</v>
      </c>
      <c r="E27" s="57">
        <v>125000</v>
      </c>
      <c r="F27" s="57">
        <v>166.67</v>
      </c>
      <c r="G27" s="57">
        <v>200000</v>
      </c>
    </row>
    <row r="28" spans="1:7" x14ac:dyDescent="0.25">
      <c r="A28" s="56" t="s">
        <v>76</v>
      </c>
      <c r="B28" s="56" t="s">
        <v>77</v>
      </c>
      <c r="C28" s="57">
        <v>600000</v>
      </c>
      <c r="D28" s="57">
        <v>96882.08</v>
      </c>
      <c r="E28" s="57">
        <v>558682.31000000006</v>
      </c>
      <c r="F28" s="57">
        <v>93.11</v>
      </c>
      <c r="G28" s="57">
        <v>1158682.31</v>
      </c>
    </row>
    <row r="29" spans="1:7" x14ac:dyDescent="0.25">
      <c r="A29" s="54" t="s">
        <v>186</v>
      </c>
      <c r="B29" s="54"/>
      <c r="C29" s="55">
        <v>100000</v>
      </c>
      <c r="D29" s="55">
        <v>0</v>
      </c>
      <c r="E29" s="55">
        <v>133473.35</v>
      </c>
      <c r="F29" s="55">
        <v>133.47</v>
      </c>
      <c r="G29" s="55">
        <v>233473.35</v>
      </c>
    </row>
    <row r="30" spans="1:7" x14ac:dyDescent="0.25">
      <c r="A30" s="56" t="s">
        <v>74</v>
      </c>
      <c r="B30" s="56" t="s">
        <v>75</v>
      </c>
      <c r="C30" s="57">
        <v>100000</v>
      </c>
      <c r="D30" s="57">
        <v>0</v>
      </c>
      <c r="E30" s="57">
        <v>133473.35</v>
      </c>
      <c r="F30" s="57">
        <v>133.47</v>
      </c>
      <c r="G30" s="57">
        <v>233473.35</v>
      </c>
    </row>
    <row r="31" spans="1:7" x14ac:dyDescent="0.25">
      <c r="A31" s="54" t="s">
        <v>187</v>
      </c>
      <c r="B31" s="54"/>
      <c r="C31" s="55">
        <v>0</v>
      </c>
      <c r="D31" s="55">
        <v>0</v>
      </c>
      <c r="E31" s="55">
        <v>19862.38</v>
      </c>
      <c r="F31" s="55">
        <v>100</v>
      </c>
      <c r="G31" s="55">
        <v>19862.38</v>
      </c>
    </row>
    <row r="32" spans="1:7" x14ac:dyDescent="0.25">
      <c r="A32" s="56" t="s">
        <v>76</v>
      </c>
      <c r="B32" s="56" t="s">
        <v>77</v>
      </c>
      <c r="C32" s="57">
        <v>0</v>
      </c>
      <c r="D32" s="57">
        <v>0</v>
      </c>
      <c r="E32" s="57">
        <v>19862.38</v>
      </c>
      <c r="F32" s="57">
        <v>100</v>
      </c>
      <c r="G32" s="57">
        <v>19862.38</v>
      </c>
    </row>
    <row r="33" spans="1:7" x14ac:dyDescent="0.25">
      <c r="A33" s="54" t="s">
        <v>188</v>
      </c>
      <c r="B33" s="54"/>
      <c r="C33" s="55">
        <v>400000</v>
      </c>
      <c r="D33" s="55">
        <v>52271.05</v>
      </c>
      <c r="E33" s="55">
        <v>-62183.29</v>
      </c>
      <c r="F33" s="55">
        <v>-15.55</v>
      </c>
      <c r="G33" s="55">
        <v>337816.71</v>
      </c>
    </row>
    <row r="34" spans="1:7" x14ac:dyDescent="0.25">
      <c r="A34" s="56" t="s">
        <v>74</v>
      </c>
      <c r="B34" s="56" t="s">
        <v>75</v>
      </c>
      <c r="C34" s="57">
        <v>200000</v>
      </c>
      <c r="D34" s="57">
        <v>0</v>
      </c>
      <c r="E34" s="57">
        <v>-200000</v>
      </c>
      <c r="F34" s="57">
        <v>-100</v>
      </c>
      <c r="G34" s="57">
        <v>0</v>
      </c>
    </row>
    <row r="35" spans="1:7" x14ac:dyDescent="0.25">
      <c r="A35" s="56" t="s">
        <v>76</v>
      </c>
      <c r="B35" s="56" t="s">
        <v>77</v>
      </c>
      <c r="C35" s="57">
        <v>133638.6</v>
      </c>
      <c r="D35" s="57">
        <v>2500</v>
      </c>
      <c r="E35" s="57">
        <v>137816.71</v>
      </c>
      <c r="F35" s="57">
        <v>103.13</v>
      </c>
      <c r="G35" s="57">
        <v>271455.31</v>
      </c>
    </row>
    <row r="36" spans="1:7" x14ac:dyDescent="0.25">
      <c r="A36" s="56" t="s">
        <v>190</v>
      </c>
      <c r="B36" s="56" t="s">
        <v>191</v>
      </c>
      <c r="C36" s="57">
        <v>66361.399999999994</v>
      </c>
      <c r="D36" s="57">
        <v>49771.05</v>
      </c>
      <c r="E36" s="57">
        <v>0</v>
      </c>
      <c r="F36" s="57">
        <v>0</v>
      </c>
      <c r="G36" s="57">
        <v>66361.399999999994</v>
      </c>
    </row>
    <row r="37" spans="1:7" x14ac:dyDescent="0.25">
      <c r="A37" s="52" t="s">
        <v>189</v>
      </c>
      <c r="B37" s="52"/>
      <c r="C37" s="53">
        <v>20000</v>
      </c>
      <c r="D37" s="53">
        <v>0</v>
      </c>
      <c r="E37" s="53">
        <v>-6548.72</v>
      </c>
      <c r="F37" s="53">
        <v>-32.74</v>
      </c>
      <c r="G37" s="53">
        <v>13451.28</v>
      </c>
    </row>
    <row r="38" spans="1:7" x14ac:dyDescent="0.25">
      <c r="A38" s="56" t="s">
        <v>59</v>
      </c>
      <c r="B38" s="56" t="s">
        <v>60</v>
      </c>
      <c r="C38" s="57">
        <v>12000</v>
      </c>
      <c r="D38" s="57">
        <v>0</v>
      </c>
      <c r="E38" s="57">
        <v>-2000</v>
      </c>
      <c r="F38" s="57">
        <v>-16.670000000000002</v>
      </c>
      <c r="G38" s="57">
        <v>10000</v>
      </c>
    </row>
    <row r="39" spans="1:7" x14ac:dyDescent="0.25">
      <c r="A39" s="56" t="s">
        <v>74</v>
      </c>
      <c r="B39" s="56" t="s">
        <v>75</v>
      </c>
      <c r="C39" s="57">
        <v>8000</v>
      </c>
      <c r="D39" s="57">
        <v>0</v>
      </c>
      <c r="E39" s="57">
        <v>-4548.72</v>
      </c>
      <c r="F39" s="57">
        <v>-56.86</v>
      </c>
      <c r="G39" s="57">
        <v>3451.28</v>
      </c>
    </row>
  </sheetData>
  <mergeCells count="1">
    <mergeCell ref="A3:E3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5"/>
  <sheetViews>
    <sheetView topLeftCell="A11" workbookViewId="0">
      <selection activeCell="U16" sqref="U16"/>
    </sheetView>
  </sheetViews>
  <sheetFormatPr defaultColWidth="9" defaultRowHeight="15" x14ac:dyDescent="0.25"/>
  <sheetData>
    <row r="2" spans="1:15" x14ac:dyDescent="0.25">
      <c r="A2" s="107" t="s">
        <v>192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5" ht="40.5" customHeight="1" x14ac:dyDescent="0.25">
      <c r="A3" s="103" t="s">
        <v>193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44"/>
      <c r="O3" s="44"/>
    </row>
    <row r="4" spans="1:15" x14ac:dyDescent="0.25">
      <c r="A4" s="108" t="s">
        <v>194</v>
      </c>
      <c r="B4" s="108"/>
      <c r="C4" s="108"/>
      <c r="D4" s="108"/>
      <c r="E4" s="108"/>
      <c r="F4" s="108"/>
      <c r="G4" s="108"/>
    </row>
    <row r="5" spans="1:15" x14ac:dyDescent="0.25">
      <c r="A5" s="108" t="s">
        <v>195</v>
      </c>
      <c r="B5" s="108"/>
      <c r="C5" s="108"/>
      <c r="D5" s="108"/>
      <c r="E5" s="108"/>
      <c r="F5" s="108"/>
      <c r="G5" s="108"/>
    </row>
  </sheetData>
  <mergeCells count="4">
    <mergeCell ref="A2:M2"/>
    <mergeCell ref="A3:M3"/>
    <mergeCell ref="A4:G4"/>
    <mergeCell ref="A5:G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17"/>
  <sheetViews>
    <sheetView view="pageBreakPreview" zoomScaleNormal="120" zoomScaleSheetLayoutView="100" workbookViewId="0">
      <selection activeCell="M13" sqref="M13"/>
    </sheetView>
  </sheetViews>
  <sheetFormatPr defaultColWidth="9" defaultRowHeight="15" x14ac:dyDescent="0.25"/>
  <cols>
    <col min="1" max="1" width="17.7109375" customWidth="1"/>
    <col min="2" max="2" width="33" customWidth="1"/>
    <col min="3" max="3" width="14.42578125" customWidth="1"/>
    <col min="4" max="4" width="16.85546875" customWidth="1"/>
    <col min="5" max="5" width="13.28515625" customWidth="1"/>
  </cols>
  <sheetData>
    <row r="3" spans="1:9" x14ac:dyDescent="0.25">
      <c r="A3" s="115" t="s">
        <v>196</v>
      </c>
      <c r="B3" s="115"/>
      <c r="C3" s="115"/>
      <c r="D3" s="115"/>
      <c r="E3" s="115"/>
      <c r="F3" s="115"/>
      <c r="G3" s="115"/>
      <c r="H3" s="115"/>
      <c r="I3" s="115"/>
    </row>
    <row r="4" spans="1:9" x14ac:dyDescent="0.25">
      <c r="A4" s="117"/>
      <c r="B4" s="117"/>
      <c r="C4" s="117"/>
      <c r="D4" s="117"/>
      <c r="E4" s="117"/>
    </row>
    <row r="5" spans="1:9" x14ac:dyDescent="0.25">
      <c r="A5" s="117"/>
      <c r="B5" s="117"/>
      <c r="C5" s="117"/>
      <c r="D5" s="117"/>
      <c r="E5" s="117"/>
    </row>
    <row r="6" spans="1:9" ht="25.5" x14ac:dyDescent="0.25">
      <c r="A6" s="35" t="s">
        <v>197</v>
      </c>
      <c r="B6" s="36" t="s">
        <v>36</v>
      </c>
      <c r="C6" s="37" t="s">
        <v>5</v>
      </c>
      <c r="D6" s="28" t="s">
        <v>6</v>
      </c>
      <c r="E6" s="28" t="s">
        <v>198</v>
      </c>
    </row>
    <row r="7" spans="1:9" x14ac:dyDescent="0.25">
      <c r="A7" s="38">
        <v>1</v>
      </c>
      <c r="B7" s="38">
        <v>2</v>
      </c>
      <c r="C7" s="38">
        <v>3</v>
      </c>
      <c r="D7" s="38">
        <v>4</v>
      </c>
      <c r="E7" s="38">
        <v>5</v>
      </c>
    </row>
    <row r="8" spans="1:9" x14ac:dyDescent="0.25">
      <c r="A8" s="39" t="s">
        <v>199</v>
      </c>
      <c r="B8" s="40"/>
      <c r="C8" s="41">
        <v>0</v>
      </c>
      <c r="D8" s="41">
        <v>0</v>
      </c>
      <c r="E8" s="41">
        <v>0</v>
      </c>
    </row>
    <row r="9" spans="1:9" x14ac:dyDescent="0.25">
      <c r="A9" s="39" t="s">
        <v>200</v>
      </c>
      <c r="B9" s="39"/>
      <c r="C9" s="41">
        <v>0</v>
      </c>
      <c r="D9" s="41">
        <v>0</v>
      </c>
      <c r="E9" s="41">
        <v>0</v>
      </c>
    </row>
    <row r="10" spans="1:9" x14ac:dyDescent="0.25">
      <c r="A10" s="42" t="s">
        <v>201</v>
      </c>
      <c r="B10" s="42"/>
      <c r="C10" s="43">
        <v>0</v>
      </c>
      <c r="D10" s="43">
        <v>0</v>
      </c>
      <c r="E10" s="43">
        <v>0</v>
      </c>
    </row>
    <row r="11" spans="1:9" x14ac:dyDescent="0.25">
      <c r="A11" s="42"/>
      <c r="B11" s="42"/>
      <c r="C11" s="42"/>
      <c r="D11" s="42"/>
      <c r="E11" s="42"/>
    </row>
    <row r="12" spans="1:9" x14ac:dyDescent="0.25">
      <c r="A12" s="42"/>
      <c r="B12" s="42"/>
      <c r="C12" s="42"/>
      <c r="D12" s="42"/>
      <c r="E12" s="42"/>
    </row>
    <row r="13" spans="1:9" ht="25.5" x14ac:dyDescent="0.25">
      <c r="A13" s="35" t="s">
        <v>197</v>
      </c>
      <c r="B13" s="36" t="s">
        <v>36</v>
      </c>
      <c r="C13" s="37" t="s">
        <v>5</v>
      </c>
      <c r="D13" s="28" t="s">
        <v>6</v>
      </c>
      <c r="E13" s="28" t="s">
        <v>198</v>
      </c>
    </row>
    <row r="14" spans="1:9" x14ac:dyDescent="0.25">
      <c r="A14" s="38">
        <v>1</v>
      </c>
      <c r="B14" s="38">
        <v>2</v>
      </c>
      <c r="C14" s="38">
        <v>3</v>
      </c>
      <c r="D14" s="38">
        <v>4</v>
      </c>
      <c r="E14" s="38">
        <v>5</v>
      </c>
    </row>
    <row r="15" spans="1:9" x14ac:dyDescent="0.25">
      <c r="A15" s="39" t="s">
        <v>202</v>
      </c>
      <c r="B15" s="40"/>
      <c r="C15" s="41">
        <v>66361.399999999994</v>
      </c>
      <c r="D15" s="39">
        <v>0</v>
      </c>
      <c r="E15" s="41">
        <v>66361.399999999994</v>
      </c>
    </row>
    <row r="16" spans="1:9" x14ac:dyDescent="0.25">
      <c r="A16" s="39" t="s">
        <v>203</v>
      </c>
      <c r="B16" s="39"/>
      <c r="C16" s="41">
        <v>66361.399999999994</v>
      </c>
      <c r="D16" s="39">
        <v>0</v>
      </c>
      <c r="E16" s="41">
        <v>66361.399999999994</v>
      </c>
    </row>
    <row r="17" spans="1:5" x14ac:dyDescent="0.25">
      <c r="A17" s="42" t="s">
        <v>204</v>
      </c>
      <c r="B17" s="42"/>
      <c r="C17" s="43">
        <v>66361.399999999994</v>
      </c>
      <c r="D17" s="42">
        <v>0</v>
      </c>
      <c r="E17" s="43">
        <v>66361.399999999994</v>
      </c>
    </row>
  </sheetData>
  <mergeCells count="3">
    <mergeCell ref="A3:I3"/>
    <mergeCell ref="A4:E4"/>
    <mergeCell ref="A5:E5"/>
  </mergeCells>
  <pageMargins left="0.7" right="0.7" top="0.75" bottom="0.75" header="0.3" footer="0.3"/>
  <pageSetup paperSize="9"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2"/>
  <sheetViews>
    <sheetView zoomScale="110" zoomScaleNormal="110" workbookViewId="0">
      <selection activeCell="I29" sqref="I29"/>
    </sheetView>
  </sheetViews>
  <sheetFormatPr defaultColWidth="9.140625" defaultRowHeight="12.75" x14ac:dyDescent="0.2"/>
  <cols>
    <col min="1" max="1" width="13" style="2" customWidth="1"/>
    <col min="2" max="2" width="43.5703125" style="2" customWidth="1"/>
    <col min="3" max="3" width="12.140625" style="2" customWidth="1"/>
    <col min="4" max="4" width="14.140625" style="2" customWidth="1"/>
    <col min="5" max="5" width="12.85546875" style="2" customWidth="1"/>
    <col min="6" max="16384" width="9.140625" style="2"/>
  </cols>
  <sheetData>
    <row r="1" spans="1:5" x14ac:dyDescent="0.2">
      <c r="A1" s="109"/>
      <c r="B1" s="109"/>
    </row>
    <row r="2" spans="1:5" x14ac:dyDescent="0.2">
      <c r="A2" s="109"/>
      <c r="B2" s="109"/>
    </row>
    <row r="3" spans="1:5" x14ac:dyDescent="0.2">
      <c r="A3" s="109"/>
      <c r="B3" s="109"/>
    </row>
    <row r="4" spans="1:5" x14ac:dyDescent="0.2">
      <c r="A4" s="115" t="s">
        <v>205</v>
      </c>
      <c r="B4" s="115"/>
      <c r="C4" s="115"/>
    </row>
    <row r="5" spans="1:5" x14ac:dyDescent="0.2">
      <c r="A5" s="109"/>
      <c r="B5" s="109"/>
    </row>
    <row r="7" spans="1:5" customFormat="1" ht="25.5" x14ac:dyDescent="0.25">
      <c r="A7" s="26"/>
      <c r="B7" s="26"/>
      <c r="C7" s="27" t="s">
        <v>206</v>
      </c>
      <c r="D7" s="28" t="s">
        <v>6</v>
      </c>
      <c r="E7" s="28" t="s">
        <v>198</v>
      </c>
    </row>
    <row r="8" spans="1:5" customFormat="1" ht="15" x14ac:dyDescent="0.25">
      <c r="A8" s="29" t="s">
        <v>207</v>
      </c>
      <c r="B8" s="29"/>
      <c r="C8" s="27"/>
      <c r="D8" s="27"/>
      <c r="E8" s="27"/>
    </row>
    <row r="9" spans="1:5" customFormat="1" ht="15" x14ac:dyDescent="0.25">
      <c r="A9" s="30" t="s">
        <v>208</v>
      </c>
      <c r="B9" s="31"/>
      <c r="C9" s="32">
        <v>66361.399999999994</v>
      </c>
      <c r="D9" s="32">
        <v>0</v>
      </c>
      <c r="E9" s="32">
        <v>66361.399999999994</v>
      </c>
    </row>
    <row r="10" spans="1:5" customFormat="1" ht="15" x14ac:dyDescent="0.25">
      <c r="A10" s="33" t="s">
        <v>209</v>
      </c>
      <c r="B10" s="33"/>
      <c r="C10" s="34">
        <v>66361.399999999994</v>
      </c>
      <c r="D10" s="34">
        <v>0</v>
      </c>
      <c r="E10" s="34">
        <v>66361.399999999994</v>
      </c>
    </row>
    <row r="11" spans="1:5" customFormat="1" ht="15" x14ac:dyDescent="0.25">
      <c r="A11" s="33" t="s">
        <v>210</v>
      </c>
      <c r="B11" s="33"/>
      <c r="C11" s="34">
        <v>66361.399999999994</v>
      </c>
      <c r="D11" s="34">
        <v>0</v>
      </c>
      <c r="E11" s="34">
        <v>66361.399999999994</v>
      </c>
    </row>
    <row r="12" spans="1:5" customFormat="1" ht="15" x14ac:dyDescent="0.25">
      <c r="A12" s="33" t="s">
        <v>211</v>
      </c>
      <c r="B12" s="33"/>
      <c r="C12" s="34">
        <v>66361.399999999994</v>
      </c>
      <c r="D12" s="34">
        <v>0</v>
      </c>
      <c r="E12" s="34">
        <v>66361.399999999994</v>
      </c>
    </row>
  </sheetData>
  <mergeCells count="5">
    <mergeCell ref="A1:B1"/>
    <mergeCell ref="A2:B2"/>
    <mergeCell ref="A3:B3"/>
    <mergeCell ref="A4:C4"/>
    <mergeCell ref="A5:B5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SAŽETAK</vt:lpstr>
      <vt:lpstr>Članak 2.</vt:lpstr>
      <vt:lpstr>Račun prihoda i rashoda prema E</vt:lpstr>
      <vt:lpstr>Račun prihoda i rashoda prema I</vt:lpstr>
      <vt:lpstr>Rashodi prema FK</vt:lpstr>
      <vt:lpstr>Prenesena sredstva</vt:lpstr>
      <vt:lpstr>Članak 3.</vt:lpstr>
      <vt:lpstr>Račun financiranja prema EK</vt:lpstr>
      <vt:lpstr>Račun financiranja prema IF</vt:lpstr>
      <vt:lpstr>Članak 4.</vt:lpstr>
      <vt:lpstr>Posebni dio</vt:lpstr>
      <vt:lpstr>Članak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Barban</dc:creator>
  <cp:lastModifiedBy>Općina Svetvinčenat 3</cp:lastModifiedBy>
  <cp:lastPrinted>2025-11-21T09:10:08Z</cp:lastPrinted>
  <dcterms:created xsi:type="dcterms:W3CDTF">2025-07-18T11:55:00Z</dcterms:created>
  <dcterms:modified xsi:type="dcterms:W3CDTF">2025-11-21T10:03:16Z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8759DA992BF34C02842F6CB815684EB5_13</vt:lpwstr>
  </property>
  <property fmtid="{D5CDD505-2E9C-101B-9397-08002B2CF9AE}" pid="3" name="KSOProductBuildVer">
    <vt:lpwstr>1033-12.2.0.22549</vt:lpwstr>
  </property>
</Properties>
</file>